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AC\Innovative P3s\"/>
    </mc:Choice>
  </mc:AlternateContent>
  <bookViews>
    <workbookView xWindow="0" yWindow="0" windowWidth="28800" windowHeight="11010" activeTab="1"/>
  </bookViews>
  <sheets>
    <sheet name="Homelessness" sheetId="1" r:id="rId1"/>
    <sheet name="Housing" sheetId="3" r:id="rId2"/>
    <sheet name="Mental Health" sheetId="4" r:id="rId3"/>
  </sheets>
  <definedNames>
    <definedName name="_xlnm.Print_Area" localSheetId="1">Housing!$A$1:$T$73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C11" i="4"/>
  <c r="C12" i="4"/>
  <c r="C13" i="4"/>
  <c r="C14" i="4"/>
  <c r="C15" i="4"/>
  <c r="C16" i="4"/>
  <c r="C9" i="4"/>
  <c r="V77" i="3"/>
  <c r="V78" i="3"/>
  <c r="U77" i="3"/>
  <c r="U78" i="3"/>
  <c r="T78" i="3"/>
  <c r="T77" i="3"/>
  <c r="W74" i="3"/>
  <c r="X74" i="3"/>
  <c r="V74" i="3"/>
  <c r="H77" i="3"/>
  <c r="I77" i="3"/>
  <c r="J77" i="3"/>
  <c r="J76" i="3"/>
  <c r="I76" i="3"/>
  <c r="H76" i="3"/>
  <c r="W73" i="3"/>
  <c r="X73" i="3"/>
  <c r="V73" i="3"/>
  <c r="X72" i="3"/>
  <c r="W72" i="3"/>
  <c r="V72" i="3"/>
  <c r="X71" i="3"/>
  <c r="W71" i="3"/>
  <c r="V71" i="3"/>
  <c r="X70" i="3"/>
  <c r="W70" i="3"/>
  <c r="V70" i="3"/>
  <c r="X69" i="3"/>
  <c r="W69" i="3"/>
  <c r="V69" i="3"/>
  <c r="X68" i="3"/>
  <c r="W68" i="3"/>
  <c r="V68" i="3"/>
  <c r="X67" i="3"/>
  <c r="W67" i="3"/>
  <c r="V67" i="3"/>
  <c r="X66" i="3"/>
  <c r="W66" i="3"/>
  <c r="V66" i="3"/>
  <c r="X65" i="3"/>
  <c r="W65" i="3"/>
  <c r="V65" i="3"/>
  <c r="X64" i="3"/>
  <c r="W64" i="3"/>
  <c r="V64" i="3"/>
  <c r="X63" i="3"/>
  <c r="W63" i="3"/>
  <c r="V63" i="3"/>
  <c r="X62" i="3"/>
  <c r="W62" i="3"/>
  <c r="V62" i="3"/>
  <c r="X61" i="3"/>
  <c r="W61" i="3"/>
  <c r="V61" i="3"/>
  <c r="X60" i="3"/>
  <c r="W60" i="3"/>
  <c r="V60" i="3"/>
  <c r="X59" i="3"/>
  <c r="W59" i="3"/>
  <c r="V59" i="3"/>
  <c r="X58" i="3"/>
  <c r="W58" i="3"/>
  <c r="V58" i="3"/>
  <c r="X57" i="3"/>
  <c r="W57" i="3"/>
  <c r="V57" i="3"/>
  <c r="X56" i="3"/>
  <c r="W56" i="3"/>
  <c r="V56" i="3"/>
  <c r="X55" i="3"/>
  <c r="W55" i="3"/>
  <c r="V55" i="3"/>
  <c r="X54" i="3"/>
  <c r="W54" i="3"/>
  <c r="V54" i="3"/>
  <c r="X53" i="3"/>
  <c r="W53" i="3"/>
  <c r="V53" i="3"/>
  <c r="X52" i="3"/>
  <c r="W52" i="3"/>
  <c r="V52" i="3"/>
  <c r="X51" i="3"/>
  <c r="W51" i="3"/>
  <c r="V51" i="3"/>
  <c r="X50" i="3"/>
  <c r="W50" i="3"/>
  <c r="V50" i="3"/>
  <c r="X49" i="3"/>
  <c r="W49" i="3"/>
  <c r="V49" i="3"/>
  <c r="X48" i="3"/>
  <c r="W48" i="3"/>
  <c r="V48" i="3"/>
  <c r="X47" i="3"/>
  <c r="W47" i="3"/>
  <c r="V47" i="3"/>
  <c r="X46" i="3"/>
  <c r="W46" i="3"/>
  <c r="V46" i="3"/>
  <c r="X45" i="3"/>
  <c r="W45" i="3"/>
  <c r="V45" i="3"/>
  <c r="X44" i="3"/>
  <c r="W44" i="3"/>
  <c r="V44" i="3"/>
  <c r="X43" i="3"/>
  <c r="W43" i="3"/>
  <c r="V43" i="3"/>
  <c r="X42" i="3"/>
  <c r="W42" i="3"/>
  <c r="V42" i="3"/>
  <c r="X41" i="3"/>
  <c r="W41" i="3"/>
  <c r="V41" i="3"/>
  <c r="X40" i="3"/>
  <c r="W40" i="3"/>
  <c r="V40" i="3"/>
  <c r="X38" i="3"/>
  <c r="W38" i="3"/>
  <c r="V38" i="3"/>
  <c r="X37" i="3"/>
  <c r="W37" i="3"/>
  <c r="V37" i="3"/>
  <c r="X36" i="3"/>
  <c r="W36" i="3"/>
  <c r="V36" i="3"/>
  <c r="X35" i="3"/>
  <c r="W35" i="3"/>
  <c r="V35" i="3"/>
  <c r="X34" i="3"/>
  <c r="W34" i="3"/>
  <c r="V34" i="3"/>
  <c r="X33" i="3"/>
  <c r="W33" i="3"/>
  <c r="V33" i="3"/>
  <c r="X32" i="3"/>
  <c r="W32" i="3"/>
  <c r="V32" i="3"/>
  <c r="X31" i="3"/>
  <c r="W31" i="3"/>
  <c r="V31" i="3"/>
  <c r="X30" i="3"/>
  <c r="W30" i="3"/>
  <c r="V30" i="3"/>
  <c r="X29" i="3"/>
  <c r="W29" i="3"/>
  <c r="V29" i="3"/>
  <c r="X28" i="3"/>
  <c r="W28" i="3"/>
  <c r="V28" i="3"/>
  <c r="X27" i="3"/>
  <c r="W27" i="3"/>
  <c r="V27" i="3"/>
  <c r="X26" i="3"/>
  <c r="W26" i="3"/>
  <c r="V26" i="3"/>
  <c r="X25" i="3"/>
  <c r="W25" i="3"/>
  <c r="V25" i="3"/>
  <c r="X24" i="3"/>
  <c r="W24" i="3"/>
  <c r="V24" i="3"/>
  <c r="X23" i="3"/>
  <c r="W23" i="3"/>
  <c r="V23" i="3"/>
  <c r="X22" i="3"/>
  <c r="W22" i="3"/>
  <c r="V22" i="3"/>
  <c r="X21" i="3"/>
  <c r="W21" i="3"/>
  <c r="V21" i="3"/>
  <c r="X20" i="3"/>
  <c r="W20" i="3"/>
  <c r="V20" i="3"/>
  <c r="X19" i="3"/>
  <c r="W19" i="3"/>
  <c r="V19" i="3"/>
  <c r="X18" i="3"/>
  <c r="W18" i="3"/>
  <c r="V18" i="3"/>
  <c r="X17" i="3"/>
  <c r="W17" i="3"/>
  <c r="V17" i="3"/>
  <c r="X16" i="3"/>
  <c r="W16" i="3"/>
  <c r="V16" i="3"/>
  <c r="X15" i="3"/>
  <c r="W15" i="3"/>
  <c r="V15" i="3"/>
  <c r="X14" i="3"/>
  <c r="W14" i="3"/>
  <c r="V14" i="3"/>
  <c r="X13" i="3"/>
  <c r="W13" i="3"/>
  <c r="V13" i="3"/>
  <c r="X12" i="3"/>
  <c r="W12" i="3"/>
  <c r="V12" i="3"/>
  <c r="X11" i="3"/>
  <c r="W11" i="3"/>
  <c r="V11" i="3"/>
  <c r="X10" i="3"/>
  <c r="W10" i="3"/>
  <c r="V10" i="3"/>
  <c r="X9" i="3"/>
  <c r="W9" i="3"/>
  <c r="V9" i="3"/>
  <c r="X8" i="3"/>
  <c r="W8" i="3"/>
  <c r="V8" i="3"/>
  <c r="X7" i="3"/>
  <c r="W7" i="3"/>
  <c r="V7" i="3"/>
  <c r="X6" i="3"/>
  <c r="W6" i="3"/>
  <c r="V6" i="3"/>
  <c r="W39" i="3"/>
  <c r="X39" i="3"/>
  <c r="V39" i="3"/>
  <c r="T73" i="3" l="1"/>
  <c r="S73" i="3"/>
  <c r="R73" i="3"/>
  <c r="T72" i="3"/>
  <c r="S72" i="3"/>
  <c r="R72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T59" i="3"/>
  <c r="S59" i="3"/>
  <c r="R59" i="3"/>
  <c r="T58" i="3"/>
  <c r="S58" i="3"/>
  <c r="R58" i="3"/>
  <c r="T57" i="3"/>
  <c r="S57" i="3"/>
  <c r="R57" i="3"/>
  <c r="T56" i="3"/>
  <c r="S56" i="3"/>
  <c r="R56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T35" i="3"/>
  <c r="S35" i="3"/>
  <c r="R35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T27" i="3"/>
  <c r="S27" i="3"/>
  <c r="R27" i="3"/>
  <c r="T26" i="3"/>
  <c r="S26" i="3"/>
  <c r="R26" i="3"/>
  <c r="T25" i="3"/>
  <c r="S25" i="3"/>
  <c r="R25" i="3"/>
  <c r="T24" i="3"/>
  <c r="S24" i="3"/>
  <c r="R24" i="3"/>
  <c r="T23" i="3"/>
  <c r="S23" i="3"/>
  <c r="R23" i="3"/>
  <c r="T22" i="3"/>
  <c r="S22" i="3"/>
  <c r="R22" i="3"/>
  <c r="T21" i="3"/>
  <c r="S21" i="3"/>
  <c r="R21" i="3"/>
  <c r="T20" i="3"/>
  <c r="S20" i="3"/>
  <c r="R20" i="3"/>
  <c r="T19" i="3"/>
  <c r="S19" i="3"/>
  <c r="R19" i="3"/>
  <c r="T18" i="3"/>
  <c r="S18" i="3"/>
  <c r="R18" i="3"/>
  <c r="T17" i="3"/>
  <c r="S17" i="3"/>
  <c r="R17" i="3"/>
  <c r="T16" i="3"/>
  <c r="S16" i="3"/>
  <c r="R16" i="3"/>
  <c r="T15" i="3"/>
  <c r="S15" i="3"/>
  <c r="R15" i="3"/>
  <c r="T14" i="3"/>
  <c r="S14" i="3"/>
  <c r="R14" i="3"/>
  <c r="T13" i="3"/>
  <c r="S13" i="3"/>
  <c r="R13" i="3"/>
  <c r="T12" i="3"/>
  <c r="S12" i="3"/>
  <c r="R12" i="3"/>
  <c r="T11" i="3"/>
  <c r="S11" i="3"/>
  <c r="R11" i="3"/>
  <c r="T10" i="3"/>
  <c r="S10" i="3"/>
  <c r="R10" i="3"/>
  <c r="T9" i="3"/>
  <c r="S9" i="3"/>
  <c r="R9" i="3"/>
  <c r="T8" i="3"/>
  <c r="S8" i="3"/>
  <c r="R8" i="3"/>
  <c r="T7" i="3"/>
  <c r="S7" i="3"/>
  <c r="R7" i="3"/>
  <c r="T6" i="3"/>
  <c r="S6" i="3"/>
  <c r="R6" i="3"/>
  <c r="J14" i="3"/>
  <c r="I14" i="3"/>
  <c r="H14" i="3"/>
  <c r="J13" i="3"/>
  <c r="I13" i="3"/>
  <c r="H13" i="3"/>
  <c r="J12" i="3"/>
  <c r="I12" i="3"/>
  <c r="H12" i="3"/>
  <c r="J11" i="3"/>
  <c r="I11" i="3"/>
  <c r="H11" i="3"/>
  <c r="J10" i="3"/>
  <c r="I10" i="3"/>
  <c r="H10" i="3"/>
  <c r="J9" i="3"/>
  <c r="I9" i="3"/>
  <c r="H9" i="3"/>
  <c r="J8" i="3"/>
  <c r="I8" i="3"/>
  <c r="H8" i="3"/>
  <c r="J7" i="3"/>
  <c r="I7" i="3"/>
  <c r="H7" i="3"/>
  <c r="J6" i="3"/>
  <c r="I6" i="3"/>
  <c r="H6" i="3"/>
  <c r="J73" i="3"/>
  <c r="I73" i="3"/>
  <c r="H73" i="3"/>
  <c r="J72" i="3"/>
  <c r="I72" i="3"/>
  <c r="H72" i="3"/>
  <c r="J71" i="3"/>
  <c r="I71" i="3"/>
  <c r="H71" i="3"/>
  <c r="J70" i="3"/>
  <c r="I70" i="3"/>
  <c r="H70" i="3"/>
  <c r="J69" i="3"/>
  <c r="I69" i="3"/>
  <c r="H69" i="3"/>
  <c r="J68" i="3"/>
  <c r="I68" i="3"/>
  <c r="H68" i="3"/>
  <c r="J67" i="3"/>
  <c r="I67" i="3"/>
  <c r="H67" i="3"/>
  <c r="J66" i="3"/>
  <c r="I66" i="3"/>
  <c r="H66" i="3"/>
  <c r="J65" i="3"/>
  <c r="I65" i="3"/>
  <c r="H65" i="3"/>
  <c r="J64" i="3"/>
  <c r="I64" i="3"/>
  <c r="H64" i="3"/>
  <c r="J63" i="3"/>
  <c r="I63" i="3"/>
  <c r="H63" i="3"/>
  <c r="J62" i="3"/>
  <c r="I62" i="3"/>
  <c r="H62" i="3"/>
  <c r="J61" i="3"/>
  <c r="I61" i="3"/>
  <c r="H61" i="3"/>
  <c r="J60" i="3"/>
  <c r="I60" i="3"/>
  <c r="H60" i="3"/>
  <c r="J59" i="3"/>
  <c r="I59" i="3"/>
  <c r="H59" i="3"/>
  <c r="J58" i="3"/>
  <c r="I58" i="3"/>
  <c r="H58" i="3"/>
  <c r="J57" i="3"/>
  <c r="I57" i="3"/>
  <c r="H57" i="3"/>
  <c r="J56" i="3"/>
  <c r="I56" i="3"/>
  <c r="H56" i="3"/>
  <c r="J55" i="3"/>
  <c r="I55" i="3"/>
  <c r="H55" i="3"/>
  <c r="J54" i="3"/>
  <c r="I54" i="3"/>
  <c r="H54" i="3"/>
  <c r="J53" i="3"/>
  <c r="I53" i="3"/>
  <c r="H53" i="3"/>
  <c r="J52" i="3"/>
  <c r="I52" i="3"/>
  <c r="H52" i="3"/>
  <c r="J51" i="3"/>
  <c r="I51" i="3"/>
  <c r="H51" i="3"/>
  <c r="J50" i="3"/>
  <c r="I50" i="3"/>
  <c r="H50" i="3"/>
  <c r="J49" i="3"/>
  <c r="I49" i="3"/>
  <c r="H49" i="3"/>
  <c r="J48" i="3"/>
  <c r="I48" i="3"/>
  <c r="H48" i="3"/>
  <c r="J47" i="3"/>
  <c r="I47" i="3"/>
  <c r="H47" i="3"/>
  <c r="J46" i="3"/>
  <c r="I46" i="3"/>
  <c r="H46" i="3"/>
  <c r="J45" i="3"/>
  <c r="I45" i="3"/>
  <c r="H45" i="3"/>
  <c r="J44" i="3"/>
  <c r="I44" i="3"/>
  <c r="H44" i="3"/>
  <c r="J43" i="3"/>
  <c r="I43" i="3"/>
  <c r="H43" i="3"/>
  <c r="J42" i="3"/>
  <c r="I42" i="3"/>
  <c r="H42" i="3"/>
  <c r="J41" i="3"/>
  <c r="I41" i="3"/>
  <c r="H41" i="3"/>
  <c r="J40" i="3"/>
  <c r="I40" i="3"/>
  <c r="H40" i="3"/>
  <c r="J39" i="3"/>
  <c r="I39" i="3"/>
  <c r="H39" i="3"/>
  <c r="J38" i="3"/>
  <c r="I38" i="3"/>
  <c r="H38" i="3"/>
  <c r="J37" i="3"/>
  <c r="I37" i="3"/>
  <c r="H37" i="3"/>
  <c r="J36" i="3"/>
  <c r="I36" i="3"/>
  <c r="H36" i="3"/>
  <c r="J35" i="3"/>
  <c r="I35" i="3"/>
  <c r="H35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J24" i="3"/>
  <c r="I24" i="3"/>
  <c r="H24" i="3"/>
  <c r="J23" i="3"/>
  <c r="I23" i="3"/>
  <c r="H23" i="3"/>
  <c r="J22" i="3"/>
  <c r="I22" i="3"/>
  <c r="H22" i="3"/>
  <c r="J21" i="3"/>
  <c r="I21" i="3"/>
  <c r="H21" i="3"/>
  <c r="J20" i="3"/>
  <c r="I20" i="3"/>
  <c r="H20" i="3"/>
  <c r="J19" i="3"/>
  <c r="I19" i="3"/>
  <c r="H19" i="3"/>
  <c r="J18" i="3"/>
  <c r="I18" i="3"/>
  <c r="H18" i="3"/>
  <c r="J17" i="3"/>
  <c r="I17" i="3"/>
  <c r="H17" i="3"/>
  <c r="J16" i="3"/>
  <c r="I16" i="3"/>
  <c r="H16" i="3"/>
  <c r="J15" i="3"/>
  <c r="I15" i="3"/>
  <c r="H15" i="3"/>
  <c r="E7" i="1" l="1"/>
  <c r="E6" i="1"/>
  <c r="E5" i="1"/>
  <c r="E4" i="1"/>
  <c r="E3" i="1"/>
  <c r="E2" i="1"/>
  <c r="A3" i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<sst xmlns="http://schemas.openxmlformats.org/spreadsheetml/2006/main" count="185" uniqueCount="111">
  <si>
    <t>Homeless Adults and Families without Children</t>
  </si>
  <si>
    <t>Total Homelessness</t>
  </si>
  <si>
    <t>Year</t>
  </si>
  <si>
    <t>Homelessness in Families with Children</t>
  </si>
  <si>
    <t>Chronic Homelessness</t>
  </si>
  <si>
    <t>Veteran Homelessness</t>
  </si>
  <si>
    <t>Public School Homelessness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</si>
  <si>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</si>
  <si>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</si>
  <si>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</si>
  <si>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</si>
  <si>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</si>
  <si>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</si>
  <si>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</si>
  <si>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</si>
  <si>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</si>
  <si>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</si>
  <si>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</si>
  <si>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</si>
  <si>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</si>
  <si>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</si>
  <si>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</si>
  <si>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</si>
  <si>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</si>
  <si>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</si>
  <si>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</si>
  <si>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</si>
  <si>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</si>
  <si>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</si>
  <si>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</si>
  <si>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</si>
  <si>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</si>
  <si>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</si>
  <si>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</si>
  <si>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</si>
  <si>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</si>
  <si>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</si>
  <si>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</si>
  <si>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</si>
  <si>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</si>
  <si>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</si>
  <si>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</si>
  <si>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</si>
  <si>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</si>
  <si>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</si>
  <si>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</si>
  <si>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</si>
  <si>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</si>
  <si>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</si>
  <si>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</si>
  <si>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</si>
  <si>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</si>
  <si>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</si>
  <si>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</si>
  <si>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</si>
  <si>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</si>
  <si>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</si>
  <si>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</si>
  <si>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</si>
  <si>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</si>
  <si>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</si>
  <si>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</si>
  <si>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</si>
  <si>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</si>
  <si>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</si>
  <si>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</si>
  <si>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</si>
  <si>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</si>
  <si>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</si>
  <si>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</si>
  <si>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</si>
  <si>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</si>
  <si>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</si>
  <si>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</si>
  <si>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</si>
  <si>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 Total</t>
  </si>
  <si>
    <t>Median Value of Owner-Occupied Housing Units</t>
  </si>
  <si>
    <t>Median Selected Monthly Owner Costs-With a Mortgage</t>
  </si>
  <si>
    <t>Median Selected Monthly Owner Costs-Without a Mortgage</t>
  </si>
  <si>
    <t>Median Gross Rent</t>
  </si>
  <si>
    <t>Median Household Income</t>
  </si>
  <si>
    <t>Median Selected Monthly Owner Costs-Without a Mortgage as % of Median Household Income</t>
  </si>
  <si>
    <t>Median Selected Monthly Owner Costs-With a Mortgage as % of Median Household Income</t>
  </si>
  <si>
    <t>Median Gross Rent as % of Median Household Income</t>
  </si>
  <si>
    <t>Median Annual Costs, Including Mortgage Payments, as % of Median Household Income</t>
  </si>
  <si>
    <t>Median Annual Costs, Not Including Mortgage Payments as % of Median Household Income</t>
  </si>
  <si>
    <t>Median Gross Annual Rent as % of Median Household Income</t>
  </si>
  <si>
    <t>Greater</t>
  </si>
  <si>
    <t>Less</t>
  </si>
  <si>
    <t>Greater in 2015</t>
  </si>
  <si>
    <t>Greater in 1999</t>
  </si>
  <si>
    <t>Individuals Served in Florida's Public Mental Health System in 2016</t>
  </si>
  <si>
    <t>Total</t>
  </si>
  <si>
    <t>Employed</t>
  </si>
  <si>
    <t>Served in Community Settings</t>
  </si>
  <si>
    <t>Served in State Hospitals</t>
  </si>
  <si>
    <t>0-12</t>
  </si>
  <si>
    <t>13-17</t>
  </si>
  <si>
    <t>18-20</t>
  </si>
  <si>
    <t>21-24</t>
  </si>
  <si>
    <t>25-44</t>
  </si>
  <si>
    <t>45-64</t>
  </si>
  <si>
    <t>65-74</t>
  </si>
  <si>
    <t>75 and over</t>
  </si>
  <si>
    <t>Supported Housing</t>
  </si>
  <si>
    <t>Supported Employment</t>
  </si>
  <si>
    <t>Assertive Community Treatment</t>
  </si>
  <si>
    <t>Family Psychoeducation</t>
  </si>
  <si>
    <t>Dual Diagnosis Treatment</t>
  </si>
  <si>
    <t>Illness Self Management</t>
  </si>
  <si>
    <t>Medication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</si>
</sst>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4"/>
      <color theme="4" tint="-0.499984740745262"/>
      <name val="Arial"/>
      <family val="2"/>
    </font>
    <font>
      <b/>
      <u/>
      <sz val="14"/>
      <color theme="4" tint="-0.499984740745262"/>
      <name val="Calibri"/>
      <family val="2"/>
      <scheme val="minor"/>
    </font>
    <font>
      <b/>
      <u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0"/>
      </bottom>
      <diagonal/>
    </border>
    <border>
      <left/>
      <right/>
      <top style="thick">
        <color theme="4" tint="-0.499984740745262"/>
      </top>
      <bottom style="medium">
        <color theme="0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0"/>
      </bottom>
      <diagonal/>
    </border>
    <border>
      <left style="thick">
        <color theme="4" tint="-0.499984740745262"/>
      </left>
      <right/>
      <top/>
      <bottom/>
      <diagonal/>
    </border>
    <border>
      <left style="medium">
        <color theme="0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theme="0"/>
      </left>
      <right style="medium">
        <color theme="0"/>
      </right>
      <top/>
      <bottom style="thick">
        <color theme="4" tint="-0.499984740745262"/>
      </bottom>
      <diagonal/>
    </border>
    <border>
      <left style="medium">
        <color theme="0"/>
      </left>
      <right/>
      <top/>
      <bottom style="thick">
        <color theme="4" tint="-0.499984740745262"/>
      </bottom>
      <diagonal/>
    </border>
    <border>
      <left style="medium">
        <color theme="0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auto="1"/>
      </left>
      <right/>
      <top style="thick">
        <color auto="1"/>
      </top>
      <bottom style="medium">
        <color theme="0"/>
      </bottom>
      <diagonal/>
    </border>
    <border>
      <left/>
      <right/>
      <top style="thick">
        <color auto="1"/>
      </top>
      <bottom style="medium">
        <color theme="0"/>
      </bottom>
      <diagonal/>
    </border>
    <border>
      <left/>
      <right style="thick">
        <color auto="1"/>
      </right>
      <top style="thick">
        <color auto="1"/>
      </top>
      <bottom style="medium">
        <color theme="0"/>
      </bottom>
      <diagonal/>
    </border>
    <border>
      <left style="thick">
        <color auto="1"/>
      </left>
      <right/>
      <top/>
      <bottom/>
      <diagonal/>
    </border>
    <border>
      <left style="medium">
        <color theme="0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 style="thick">
        <color auto="1"/>
      </bottom>
      <diagonal/>
    </border>
    <border>
      <left style="medium">
        <color theme="0"/>
      </left>
      <right/>
      <top/>
      <bottom style="thick">
        <color auto="1"/>
      </bottom>
      <diagonal/>
    </border>
    <border>
      <left style="medium">
        <color theme="0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left"/>
    </xf>
    <xf numFmtId="164" fontId="8" fillId="4" borderId="0" xfId="0" applyNumberFormat="1" applyFont="1" applyFill="1"/>
    <xf numFmtId="165" fontId="8" fillId="4" borderId="0" xfId="1" applyNumberFormat="1" applyFont="1" applyFill="1"/>
    <xf numFmtId="164" fontId="1" fillId="5" borderId="0" xfId="0" applyNumberFormat="1" applyFont="1" applyFill="1"/>
    <xf numFmtId="0" fontId="0" fillId="6" borderId="0" xfId="0" applyFill="1"/>
    <xf numFmtId="0" fontId="0" fillId="6" borderId="0" xfId="0" applyFill="1" applyBorder="1"/>
    <xf numFmtId="0" fontId="1" fillId="6" borderId="0" xfId="0" applyFont="1" applyFill="1"/>
    <xf numFmtId="165" fontId="9" fillId="5" borderId="0" xfId="1" applyNumberFormat="1" applyFont="1" applyFill="1"/>
    <xf numFmtId="0" fontId="2" fillId="0" borderId="0" xfId="0" applyFont="1"/>
    <xf numFmtId="38" fontId="0" fillId="0" borderId="0" xfId="0" applyNumberFormat="1"/>
    <xf numFmtId="38" fontId="0" fillId="0" borderId="0" xfId="2" applyNumberFormat="1" applyFont="1"/>
    <xf numFmtId="165" fontId="0" fillId="0" borderId="0" xfId="1" applyNumberFormat="1" applyFont="1"/>
    <xf numFmtId="0" fontId="5" fillId="2" borderId="1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6" borderId="0" xfId="0" applyFont="1" applyFill="1" applyBorder="1" applyAlignment="1">
      <alignment horizontal="left" indent="1"/>
    </xf>
    <xf numFmtId="164" fontId="12" fillId="6" borderId="0" xfId="0" applyNumberFormat="1" applyFont="1" applyFill="1"/>
    <xf numFmtId="165" fontId="12" fillId="6" borderId="0" xfId="1" applyNumberFormat="1" applyFont="1" applyFill="1"/>
    <xf numFmtId="0" fontId="13" fillId="6" borderId="0" xfId="0" applyFont="1" applyFill="1"/>
    <xf numFmtId="0" fontId="14" fillId="6" borderId="0" xfId="0" applyFont="1" applyFill="1" applyBorder="1" applyAlignment="1">
      <alignment horizontal="left" indent="1"/>
    </xf>
    <xf numFmtId="164" fontId="13" fillId="6" borderId="0" xfId="0" applyNumberFormat="1" applyFont="1" applyFill="1"/>
    <xf numFmtId="165" fontId="13" fillId="6" borderId="0" xfId="1" applyNumberFormat="1" applyFont="1" applyFill="1"/>
    <xf numFmtId="0" fontId="10" fillId="6" borderId="0" xfId="0" applyFont="1" applyFill="1" applyBorder="1"/>
    <xf numFmtId="0" fontId="15" fillId="4" borderId="0" xfId="0" applyFont="1" applyFill="1" applyBorder="1" applyAlignment="1">
      <alignment horizontal="left" indent="1"/>
    </xf>
    <xf numFmtId="164" fontId="16" fillId="4" borderId="0" xfId="0" applyNumberFormat="1" applyFont="1" applyFill="1"/>
    <xf numFmtId="165" fontId="16" fillId="4" borderId="0" xfId="1" applyNumberFormat="1" applyFont="1" applyFill="1"/>
    <xf numFmtId="0" fontId="10" fillId="6" borderId="0" xfId="0" applyFont="1" applyFill="1"/>
    <xf numFmtId="0" fontId="17" fillId="5" borderId="0" xfId="0" applyFont="1" applyFill="1" applyBorder="1" applyAlignment="1">
      <alignment horizontal="left" indent="1"/>
    </xf>
    <xf numFmtId="164" fontId="10" fillId="5" borderId="0" xfId="0" applyNumberFormat="1" applyFont="1" applyFill="1"/>
    <xf numFmtId="165" fontId="10" fillId="5" borderId="0" xfId="1" applyNumberFormat="1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Homelessness in Florida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Homelessness!$C$1</c:f>
              <c:strCache>
                <c:ptCount val="1"/>
                <c:pt idx="0">
                  <c:v>Homelessness in Families with Children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Homelessness!$A$2:$A$7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Homelessness!$C$2:$C$7</c:f>
              <c:numCache>
                <c:formatCode>#,##0</c:formatCode>
                <c:ptCount val="6"/>
                <c:pt idx="0">
                  <c:v>19103</c:v>
                </c:pt>
                <c:pt idx="1">
                  <c:v>18399</c:v>
                </c:pt>
                <c:pt idx="2">
                  <c:v>16503</c:v>
                </c:pt>
                <c:pt idx="3">
                  <c:v>12812</c:v>
                </c:pt>
                <c:pt idx="4">
                  <c:v>9575</c:v>
                </c:pt>
                <c:pt idx="5">
                  <c:v>9358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6-4403-BD11-AD60AD61A13E}"/>
            </c:ext>
          </c:extLst>
        </c:ser>
        <c:ser>
          <c:idx val="1"/>
          <c:order val="1"/>
          <c:tx>
            <c:strRef>
              <c:f>Homelessness!$D$1</c:f>
              <c:strCache>
                <c:ptCount val="1"/>
                <c:pt idx="0">
                  <c:v>Homeless Adults and Families without Children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Homelessness!$A$2:$A$7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Homelessness!$D$2:$D$7</c:f>
              <c:numCache>
                <c:formatCode>#,##0</c:formatCode>
                <c:ptCount val="6"/>
                <c:pt idx="0">
                  <c:v>37584</c:v>
                </c:pt>
                <c:pt idx="1">
                  <c:v>36771</c:v>
                </c:pt>
                <c:pt idx="2">
                  <c:v>31359</c:v>
                </c:pt>
                <c:pt idx="3">
                  <c:v>28730</c:v>
                </c:pt>
                <c:pt idx="4">
                  <c:v>26325</c:v>
                </c:pt>
                <c:pt idx="5">
                  <c:v>24144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6-4403-BD11-AD60AD61A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2534575"/>
        <c:axId val="646084383"/>
        <c:axId val="0"/>
      </c:bar3DChart>
      <c:catAx>
        <c:axId val="61253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084383"/>
        <c:crosses val="autoZero"/>
        <c:auto val="1"/>
        <c:lblAlgn val="ctr"/>
        <c:lblOffset val="100"/>
        <c:noMultiLvlLbl val="0"/>
      </c:catAx>
      <c:valAx>
        <c:axId val="64608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534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Annual Household Costs as % of Income in Florida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Housing!$H$3:$J$5</c:f>
              <c:strCache>
                <c:ptCount val="3"/>
                <c:pt idx="0">
                  <c:v>Median Annual Costs, Including Mortgage Payments, as % of Median Household Income</c:v>
                </c:pt>
                <c:pt idx="1">
                  <c:v>Median Annual Costs, Not Including Mortgage Payments as % of Median Household Income</c:v>
                </c:pt>
                <c:pt idx="2">
                  <c:v>Median Gross Annual Rent as % of Median Household Income</c:v>
                </c:pt>
              </c:strCache>
            </c:strRef>
          </c:cat>
          <c:val>
            <c:numRef>
              <c:f>Housing!$H$76:$J$76</c:f>
              <c:numCache>
                <c:formatCode>0.0%</c:formatCode>
                <c:ptCount val="3"/>
                <c:pt idx="0">
                  <c:v>0.31036348180014939</c:v>
                </c:pt>
                <c:pt idx="1">
                  <c:v>9.4592854014786579E-2</c:v>
                </c:pt>
                <c:pt idx="2">
                  <c:v>0.19815039027280457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F-4AA8-9C56-B5F6729D7C99}"/>
            </c:ext>
          </c:extLst>
        </c:ser>
        <c:ser>
          <c:idx val="1"/>
          <c:order val="1"/>
          <c:tx>
            <c:v>2015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Housing!$H$3:$J$5</c:f>
              <c:strCache>
                <c:ptCount val="3"/>
                <c:pt idx="0">
                  <c:v>Median Annual Costs, Including Mortgage Payments, as % of Median Household Income</c:v>
                </c:pt>
                <c:pt idx="1">
                  <c:v>Median Annual Costs, Not Including Mortgage Payments as % of Median Household Income</c:v>
                </c:pt>
                <c:pt idx="2">
                  <c:v>Median Gross Annual Rent as % of Median Household Income</c:v>
                </c:pt>
              </c:strCache>
            </c:strRef>
          </c:cat>
          <c:val>
            <c:numRef>
              <c:f>Housing!$H$77:$J$77</c:f>
              <c:numCache>
                <c:formatCode>0.0%</c:formatCode>
                <c:ptCount val="3"/>
                <c:pt idx="0">
                  <c:v>0.36247289873071337</c:v>
                </c:pt>
                <c:pt idx="1">
                  <c:v>0.11695118614098975</c:v>
                </c:pt>
                <c:pt idx="2">
                  <c:v>0.25309954322520889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F-4AA8-9C56-B5F6729D7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395695"/>
        <c:axId val="696441359"/>
      </c:barChart>
      <c:catAx>
        <c:axId val="69639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441359"/>
        <c:crosses val="autoZero"/>
        <c:auto val="1"/>
        <c:lblAlgn val="ctr"/>
        <c:lblOffset val="100"/>
        <c:noMultiLvlLbl val="0"/>
      </c:catAx>
      <c:valAx>
        <c:axId val="69644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639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Florida Median Household Costs (including</a:t>
            </a:r>
            <a:r>
              <a:rPr lang="en-US" b="1" baseline="0"/>
              <a:t> mortgage)</a:t>
            </a:r>
            <a:r>
              <a:rPr lang="en-US" b="1"/>
              <a:t> as % of Median Income: 2015 vs 1999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A6-40FB-8B89-818C89BB5B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6A6-40FB-8B89-818C89BB5B73}"/>
              </c:ext>
            </c:extLst>
          </c:dPt>
          <c:dLbls>
            <c:dLbl>
              <c:idx val="0"/>
              <c:layout>
                <c:manualLayout>
                  <c:x val="0.12722957293889667"/>
                  <c:y val="-0.102122196617525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63 Counties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6-40FB-8B89-818C89BB5B73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4 Counties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A6-40FB-8B89-818C89BB5B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Housing!$S$77:$S$78</c:f>
              <c:strCache>
                <c:ptCount val="2"/>
                <c:pt idx="0">
                  <c:v>Greater in 2015</c:v>
                </c:pt>
                <c:pt idx="1">
                  <c:v>Greater in 1999</c:v>
                </c:pt>
              </c:strCache>
            </c:strRef>
          </c:cat>
          <c:val>
            <c:numRef>
              <c:f>Housing!$T$77:$T$78</c:f>
              <c:numCache>
                <c:formatCode>General</c:formatCode>
                <c:ptCount val="2"/>
                <c:pt idx="0">
                  <c:v>63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A6-40FB-8B89-818C89B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Florida Median Household Costs (not including</a:t>
            </a:r>
            <a:r>
              <a:rPr lang="en-US" b="1" baseline="0"/>
              <a:t> mortgage)</a:t>
            </a:r>
            <a:r>
              <a:rPr lang="en-US" b="1"/>
              <a:t> as % of Median Income: 2015 vs 1999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C000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2E-4CBC-9E20-6CD5007D43E0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2E-4CBC-9E20-6CD5007D43E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61 Counties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2E-4CBC-9E20-6CD5007D43E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 Counties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2E-4CBC-9E20-6CD5007D43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Housing!$S$77:$S$78</c:f>
              <c:strCache>
                <c:ptCount val="2"/>
                <c:pt idx="0">
                  <c:v>Greater in 2015</c:v>
                </c:pt>
                <c:pt idx="1">
                  <c:v>Greater in 1999</c:v>
                </c:pt>
              </c:strCache>
            </c:strRef>
          </c:cat>
          <c:val>
            <c:numRef>
              <c:f>Housing!$U$77:$U$78</c:f>
              <c:numCache>
                <c:formatCode>General</c:formatCode>
                <c:ptCount val="2"/>
                <c:pt idx="0">
                  <c:v>61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2E-4CBC-9E20-6CD5007D4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Florida Median Gross Annual Rent as % of Median Income: 2015 vs 1999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83C-43B8-AEE2-06723BE607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83C-43B8-AEE2-06723BE607F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67 Counties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3C-43B8-AEE2-06723BE607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Housing!$S$77:$S$78</c:f>
              <c:strCache>
                <c:ptCount val="2"/>
                <c:pt idx="0">
                  <c:v>Greater in 2015</c:v>
                </c:pt>
                <c:pt idx="1">
                  <c:v>Greater in 1999</c:v>
                </c:pt>
              </c:strCache>
            </c:strRef>
          </c:cat>
          <c:val>
            <c:numRef>
              <c:f>Housing!$V$77:$V$78</c:f>
              <c:numCache>
                <c:formatCode>General</c:formatCode>
                <c:ptCount val="2"/>
                <c:pt idx="0">
                  <c:v>67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3C-43B8-AEE2-06723BE60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Age Distribution of Individuals Served in Florida's Public Mental Health System in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40000"/>
                        <a:lumOff val="6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'Mental Health'!$A$9:$A$16</c:f>
              <c:strCache>
                <c:ptCount val="8"/>
                <c:pt idx="0">
                  <c:v>0-12</c:v>
                </c:pt>
                <c:pt idx="1">
                  <c:v>13-17</c:v>
                </c:pt>
                <c:pt idx="2">
                  <c:v>18-20</c:v>
                </c:pt>
                <c:pt idx="3">
                  <c:v>21-24</c:v>
                </c:pt>
                <c:pt idx="4">
                  <c:v>25-44</c:v>
                </c:pt>
                <c:pt idx="5">
                  <c:v>45-64</c:v>
                </c:pt>
                <c:pt idx="6">
                  <c:v>65-74</c:v>
                </c:pt>
                <c:pt idx="7">
                  <c:v>75 and over</c:v>
                </c:pt>
              </c:strCache>
            </c:strRef>
          </c:cat>
          <c:val>
            <c:numRef>
              <c:f>'Mental Health'!$B$9:$B$16</c:f>
              <c:numCache>
                <c:formatCode>#,##0_);[Red]\(#,##0\)</c:formatCode>
                <c:ptCount val="8"/>
                <c:pt idx="0">
                  <c:v>18105</c:v>
                </c:pt>
                <c:pt idx="1">
                  <c:v>20373</c:v>
                </c:pt>
                <c:pt idx="2">
                  <c:v>9728</c:v>
                </c:pt>
                <c:pt idx="3">
                  <c:v>12698</c:v>
                </c:pt>
                <c:pt idx="4">
                  <c:v>74700</c:v>
                </c:pt>
                <c:pt idx="5">
                  <c:v>69069</c:v>
                </c:pt>
                <c:pt idx="6">
                  <c:v>7736</c:v>
                </c:pt>
                <c:pt idx="7">
                  <c:v>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4-4871-A204-3AC396267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671343"/>
        <c:axId val="752111711"/>
      </c:barChart>
      <c:lineChart>
        <c:grouping val="standard"/>
        <c:varyColors val="0"/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'Mental Health'!$C$9:$C$16</c:f>
              <c:numCache>
                <c:formatCode>0.0%</c:formatCode>
                <c:ptCount val="8"/>
                <c:pt idx="0">
                  <c:v>8.4501323177305757E-2</c:v>
                </c:pt>
                <c:pt idx="1">
                  <c:v>9.5086741623377533E-2</c:v>
                </c:pt>
                <c:pt idx="2">
                  <c:v>4.5403417391263766E-2</c:v>
                </c:pt>
                <c:pt idx="3">
                  <c:v>5.9265274880167279E-2</c:v>
                </c:pt>
                <c:pt idx="4">
                  <c:v>0.3486467186603005</c:v>
                </c:pt>
                <c:pt idx="5">
                  <c:v>0.32236519693638949</c:v>
                </c:pt>
                <c:pt idx="6">
                  <c:v>3.610617156032242E-2</c:v>
                </c:pt>
                <c:pt idx="7">
                  <c:v>8.6251557708732964E-3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4-4871-A204-3AC396267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673423"/>
        <c:axId val="699264255"/>
      </c:lineChart>
      <c:catAx>
        <c:axId val="74167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111711"/>
        <c:crosses val="autoZero"/>
        <c:auto val="1"/>
        <c:lblAlgn val="ctr"/>
        <c:lblOffset val="100"/>
        <c:noMultiLvlLbl val="0"/>
      </c:catAx>
      <c:valAx>
        <c:axId val="75211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671343"/>
        <c:crosses val="autoZero"/>
        <c:crossBetween val="between"/>
      </c:valAx>
      <c:valAx>
        <c:axId val="699264255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673423"/>
        <c:crosses val="max"/>
        <c:crossBetween val="between"/>
      </c:valAx>
      <c:catAx>
        <c:axId val="741673423"/>
        <c:scaling>
          <c:orientation val="minMax"/>
        </c:scaling>
        <c:delete val="1"/>
        <c:axPos val="b"/>
        <c:majorTickMark val="none"/>
        <c:minorTickMark val="none"/>
        <c:tickLblPos val="nextTo"/>
        <c:crossAx val="699264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Number of Individuals</a:t>
            </a:r>
            <a:r>
              <a:rPr lang="en-US" baseline="0"/>
              <a:t> Receiving the Following Evidence-Based Practice Services in Florida's Public Mental Health System in 2016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'Mental Health'!$O$9:$O$15</c:f>
              <c:strCache>
                <c:ptCount val="7"/>
                <c:pt idx="0">
                  <c:v>Supported Housing</c:v>
                </c:pt>
                <c:pt idx="1">
                  <c:v>Supported Employment</c:v>
                </c:pt>
                <c:pt idx="2">
                  <c:v>Assertive Community Treatment</c:v>
                </c:pt>
                <c:pt idx="3">
                  <c:v>Family Psychoeducation</c:v>
                </c:pt>
                <c:pt idx="4">
                  <c:v>Dual Diagnosis Treatment</c:v>
                </c:pt>
                <c:pt idx="5">
                  <c:v>Illness Self Management</c:v>
                </c:pt>
                <c:pt idx="6">
                  <c:v>Medication Management</c:v>
                </c:pt>
              </c:strCache>
            </c:strRef>
          </c:cat>
          <c:val>
            <c:numRef>
              <c:f>'Mental Health'!$P$9:$P$15</c:f>
              <c:numCache>
                <c:formatCode>#,##0_);[Red]\(#,##0\)</c:formatCode>
                <c:ptCount val="7"/>
                <c:pt idx="0">
                  <c:v>3927</c:v>
                </c:pt>
                <c:pt idx="1">
                  <c:v>1683</c:v>
                </c:pt>
                <c:pt idx="2">
                  <c:v>2442</c:v>
                </c:pt>
                <c:pt idx="3">
                  <c:v>21936</c:v>
                </c:pt>
                <c:pt idx="4">
                  <c:v>16056</c:v>
                </c:pt>
                <c:pt idx="5">
                  <c:v>103190</c:v>
                </c:pt>
                <c:pt idx="6">
                  <c:v>77145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2-441D-A1B8-978E0F33A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741151263"/>
        <c:axId val="743019567"/>
      </c:barChart>
      <c:catAx>
        <c:axId val="7411512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019567"/>
        <c:crosses val="autoZero"/>
        <c:auto val="1"/>
        <c:lblAlgn val="ctr"/>
        <c:lblOffset val="100"/>
        <c:noMultiLvlLbl val="0"/>
      </c:catAx>
      <c:valAx>
        <c:axId val="74301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1151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Number of Individuals Receiving Services in the Following Settings in Florida's Public Mental Health System in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C7-4E59-BEF0-5D01C560D2F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C7-4E59-BEF0-5D01C560D2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'Mental Health'!$A$5:$A$6</c:f>
              <c:strCache>
                <c:ptCount val="2"/>
                <c:pt idx="0">
                  <c:v>Served in Community Settings</c:v>
                </c:pt>
                <c:pt idx="1">
                  <c:v>Served in State Hospitals</c:v>
                </c:pt>
              </c:strCache>
            </c:strRef>
          </c:cat>
          <c:val>
            <c:numRef>
              <c:f>'Mental Health'!$B$5:$B$6</c:f>
              <c:numCache>
                <c:formatCode>#,##0_);[Red]\(#,##0\)</c:formatCode>
                <c:ptCount val="2"/>
                <c:pt idx="0">
                  <c:v>211329</c:v>
                </c:pt>
                <c:pt idx="1">
                  <c:v>5314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7-44D8-B54A-7AE113AB8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0</xdr:row>
      <xdr:rowOff>219074</xdr:rowOff>
    </xdr:from>
    <xdr:to>
      <xdr:col>22</xdr:col>
      <xdr:colOff>57149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573030-AE45-4F1A-9711-4CFDBCD551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77</xdr:row>
      <xdr:rowOff>109537</xdr:rowOff>
    </xdr:from>
    <xdr:to>
      <xdr:col>9</xdr:col>
      <xdr:colOff>438151</xdr:colOff>
      <xdr:row>100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383D3C-9A6C-4781-8AA6-41AB6C7ED3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77</xdr:row>
      <xdr:rowOff>57149</xdr:rowOff>
    </xdr:from>
    <xdr:to>
      <xdr:col>15</xdr:col>
      <xdr:colOff>638174</xdr:colOff>
      <xdr:row>99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D5AD8BA-0371-4B42-99E4-CFC032E38C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200025</xdr:colOff>
      <xdr:row>77</xdr:row>
      <xdr:rowOff>47626</xdr:rowOff>
    </xdr:from>
    <xdr:to>
      <xdr:col>22</xdr:col>
      <xdr:colOff>85724</xdr:colOff>
      <xdr:row>99</xdr:row>
      <xdr:rowOff>123826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074DC57-029B-4611-90BA-B7E64FB83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342900</xdr:colOff>
      <xdr:row>77</xdr:row>
      <xdr:rowOff>76200</xdr:rowOff>
    </xdr:from>
    <xdr:to>
      <xdr:col>31</xdr:col>
      <xdr:colOff>123825</xdr:colOff>
      <xdr:row>99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DEF8020-6E0A-402F-B518-FA7CA950D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47625</xdr:rowOff>
    </xdr:from>
    <xdr:to>
      <xdr:col>11</xdr:col>
      <xdr:colOff>600074</xdr:colOff>
      <xdr:row>32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22EE61-F2C6-43A2-8A4A-F1909FFF9C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428623</xdr:colOff>
      <xdr:row>6</xdr:row>
      <xdr:rowOff>38099</xdr:rowOff>
    </xdr:from>
    <xdr:to>
      <xdr:col>24</xdr:col>
      <xdr:colOff>152399</xdr:colOff>
      <xdr:row>32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B7A2B2-3141-4BD6-90B8-57745A5390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57149</xdr:colOff>
      <xdr:row>34</xdr:row>
      <xdr:rowOff>85725</xdr:rowOff>
    </xdr:from>
    <xdr:to>
      <xdr:col>17</xdr:col>
      <xdr:colOff>419100</xdr:colOff>
      <xdr:row>60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23EF20-1808-46E5-A86B-2C88744D9F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"/>
  <sheetViews>
    <sheetView workbookViewId="0"/>
  </sheetViews>
  <sheetFormatPr defaultRowHeight="15" x14ac:dyDescent="0.25"/>
  <cols>
    <col min="3" max="3" width="24" customWidth="1"/>
    <col min="4" max="4" width="24.5703125" customWidth="1"/>
    <col min="5" max="5" width="13.85546875" bestFit="1" customWidth="1"/>
    <col min="6" max="7" width="14.28515625" customWidth="1"/>
    <col min="8" max="8" width="13.7109375" customWidth="1"/>
  </cols>
  <sheetData>
    <row r="1" spans="1:8" ht="46.5" customHeight="1" x14ac:dyDescent="0.25">
      <c r="A1" s="2" t="s">
        <v>2</v>
      </c>
      <c r="B1" s="3"/>
      <c r="C1" s="4" t="s">
        <v>3</v>
      </c>
      <c r="D1" s="4" t="s">
        <v>0</v>
      </c>
      <c r="E1" s="4" t="s">
        <v>1</v>
      </c>
      <c r="F1" s="4" t="s">
        <v>4</v>
      </c>
      <c r="G1" s="4" t="s">
        <v>5</v>
      </c>
      <c r="H1" s="4" t="s">
        <v>6</v>
      </c>
    </row>
    <row r="2" spans="1:8" x14ac:dyDescent="0.25">
      <c r="A2" s="1">
        <v>2011</v>
      </c>
      <c r="C2" s="5">
        <v>19103</v>
      </c>
      <c r="D2" s="5">
        <v>37584</v>
      </c>
      <c r="E2" s="5">
        <f>C2+D2</f>
        <v>56687</v>
      </c>
      <c r="F2" s="5">
        <v>11638</v>
      </c>
      <c r="G2" s="5">
        <v>5644</v>
      </c>
      <c r="H2" s="5">
        <v>56680</v>
      </c>
    </row>
    <row r="3" spans="1:8" x14ac:dyDescent="0.25">
      <c r="A3" s="1">
        <f>A2+1</f>
        <v>2012</v>
      </c>
      <c r="C3" s="5">
        <v>18399</v>
      </c>
      <c r="D3" s="5">
        <v>36771</v>
      </c>
      <c r="E3" s="5">
        <f t="shared" ref="E3:E7" si="0">C3+D3</f>
        <v>55170</v>
      </c>
      <c r="F3" s="5">
        <v>10054</v>
      </c>
      <c r="G3" s="5">
        <v>5331</v>
      </c>
      <c r="H3" s="5">
        <v>63685</v>
      </c>
    </row>
    <row r="4" spans="1:8" x14ac:dyDescent="0.25">
      <c r="A4" s="1">
        <f t="shared" ref="A4:A5" si="1">A3+1</f>
        <v>2013</v>
      </c>
      <c r="C4" s="5">
        <v>16503</v>
      </c>
      <c r="D4" s="5">
        <v>31359</v>
      </c>
      <c r="E4" s="5">
        <f t="shared" si="0"/>
        <v>47862</v>
      </c>
      <c r="F4" s="5">
        <v>9647</v>
      </c>
      <c r="G4" s="5">
        <v>5505</v>
      </c>
      <c r="H4" s="5">
        <v>70189</v>
      </c>
    </row>
    <row r="5" spans="1:8" x14ac:dyDescent="0.25">
      <c r="A5" s="1">
        <f t="shared" si="1"/>
        <v>2014</v>
      </c>
      <c r="C5" s="5">
        <v>12812</v>
      </c>
      <c r="D5" s="5">
        <v>28730</v>
      </c>
      <c r="E5" s="5">
        <f t="shared" si="0"/>
        <v>41542</v>
      </c>
      <c r="F5" s="5">
        <v>7989</v>
      </c>
      <c r="G5" s="5">
        <v>4552</v>
      </c>
      <c r="H5" s="5">
        <v>71446</v>
      </c>
    </row>
    <row r="6" spans="1:8" x14ac:dyDescent="0.25">
      <c r="A6" s="1">
        <f>A5+1</f>
        <v>2015</v>
      </c>
      <c r="C6" s="5">
        <v>9575</v>
      </c>
      <c r="D6" s="5">
        <v>26325</v>
      </c>
      <c r="E6" s="5">
        <f t="shared" si="0"/>
        <v>35900</v>
      </c>
      <c r="F6" s="5">
        <v>6540</v>
      </c>
      <c r="G6" s="5">
        <v>3926</v>
      </c>
      <c r="H6" s="5">
        <v>73417</v>
      </c>
    </row>
    <row r="7" spans="1:8" x14ac:dyDescent="0.25">
      <c r="A7" s="1">
        <f>A6+1</f>
        <v>2016</v>
      </c>
      <c r="C7" s="5">
        <v>9358</v>
      </c>
      <c r="D7" s="5">
        <v>24144</v>
      </c>
      <c r="E7" s="5">
        <f t="shared" si="0"/>
        <v>33502</v>
      </c>
      <c r="F7" s="5">
        <v>6079</v>
      </c>
      <c r="G7" s="5">
        <v>2888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78"/>
  <sheetViews>
    <sheetView tabSelected="1" workbookViewId="0">
      <pane ySplit="5" topLeftCell="A72" activePane="bottomLeft" state="frozen"/>
      <selection pane="bottomLeft" activeCell="B76" sqref="B76"/>
    </sheetView>
  </sheetViews>
  <sheetFormatPr defaultRowHeight="15" x14ac:dyDescent="0.25"/>
  <cols>
    <col min="1" max="1" width="0.85546875" style="9" customWidth="1"/>
    <col min="2" max="2" width="19.5703125" style="9" bestFit="1" customWidth="1"/>
    <col min="3" max="3" width="16.5703125" style="9" customWidth="1"/>
    <col min="4" max="5" width="20.140625" style="9" customWidth="1"/>
    <col min="6" max="7" width="11.85546875" style="9" customWidth="1"/>
    <col min="8" max="8" width="24" style="9" customWidth="1"/>
    <col min="9" max="9" width="20.140625" style="9" customWidth="1"/>
    <col min="10" max="10" width="15.42578125" style="9" customWidth="1"/>
    <col min="11" max="11" width="9.140625" style="9"/>
    <col min="12" max="12" width="19.5703125" style="9" bestFit="1" customWidth="1"/>
    <col min="13" max="13" width="16.5703125" style="9" customWidth="1"/>
    <col min="14" max="15" width="20.140625" style="9" customWidth="1"/>
    <col min="16" max="17" width="11.85546875" style="9" customWidth="1"/>
    <col min="18" max="18" width="24" style="9" customWidth="1"/>
    <col min="19" max="19" width="20.140625" style="9" customWidth="1"/>
    <col min="20" max="20" width="15.42578125" style="9" customWidth="1"/>
    <col min="21" max="16384" width="9.140625" style="9"/>
  </cols>
  <sheetData>
    <row r="1" spans="1:24" ht="4.5" customHeight="1" thickBot="1" x14ac:dyDescent="0.3"/>
    <row r="2" spans="1:24" ht="23.25" customHeight="1" thickTop="1" thickBot="1" x14ac:dyDescent="0.3">
      <c r="B2" s="22">
        <v>1999</v>
      </c>
      <c r="C2" s="23"/>
      <c r="D2" s="23"/>
      <c r="E2" s="23"/>
      <c r="F2" s="23"/>
      <c r="G2" s="23"/>
      <c r="H2" s="23"/>
      <c r="I2" s="23"/>
      <c r="J2" s="24"/>
      <c r="L2" s="19">
        <v>2015</v>
      </c>
      <c r="M2" s="20"/>
      <c r="N2" s="20"/>
      <c r="O2" s="20"/>
      <c r="P2" s="20"/>
      <c r="Q2" s="20"/>
      <c r="R2" s="20"/>
      <c r="S2" s="20"/>
      <c r="T2" s="21"/>
    </row>
    <row r="3" spans="1:24" ht="15" customHeight="1" x14ac:dyDescent="0.25">
      <c r="B3" s="33" t="s">
        <v>7</v>
      </c>
      <c r="C3" s="35" t="s">
        <v>76</v>
      </c>
      <c r="D3" s="25" t="s">
        <v>77</v>
      </c>
      <c r="E3" s="25" t="s">
        <v>78</v>
      </c>
      <c r="F3" s="25" t="s">
        <v>79</v>
      </c>
      <c r="G3" s="25" t="s">
        <v>80</v>
      </c>
      <c r="H3" s="25" t="s">
        <v>84</v>
      </c>
      <c r="I3" s="25" t="s">
        <v>85</v>
      </c>
      <c r="J3" s="37" t="s">
        <v>86</v>
      </c>
      <c r="L3" s="29" t="s">
        <v>7</v>
      </c>
      <c r="M3" s="31" t="s">
        <v>76</v>
      </c>
      <c r="N3" s="27" t="s">
        <v>77</v>
      </c>
      <c r="O3" s="27" t="s">
        <v>78</v>
      </c>
      <c r="P3" s="27" t="s">
        <v>79</v>
      </c>
      <c r="Q3" s="27" t="s">
        <v>80</v>
      </c>
      <c r="R3" s="27" t="s">
        <v>82</v>
      </c>
      <c r="S3" s="27" t="s">
        <v>81</v>
      </c>
      <c r="T3" s="17" t="s">
        <v>83</v>
      </c>
    </row>
    <row r="4" spans="1:24" x14ac:dyDescent="0.25">
      <c r="B4" s="33"/>
      <c r="C4" s="35"/>
      <c r="D4" s="25"/>
      <c r="E4" s="25"/>
      <c r="F4" s="25"/>
      <c r="G4" s="25"/>
      <c r="H4" s="25"/>
      <c r="I4" s="25"/>
      <c r="J4" s="37"/>
      <c r="L4" s="29"/>
      <c r="M4" s="31"/>
      <c r="N4" s="27"/>
      <c r="O4" s="27"/>
      <c r="P4" s="27"/>
      <c r="Q4" s="27"/>
      <c r="R4" s="27"/>
      <c r="S4" s="27"/>
      <c r="T4" s="17"/>
    </row>
    <row r="5" spans="1:24" ht="51" customHeight="1" thickBot="1" x14ac:dyDescent="0.3">
      <c r="B5" s="34"/>
      <c r="C5" s="36"/>
      <c r="D5" s="26"/>
      <c r="E5" s="26"/>
      <c r="F5" s="26"/>
      <c r="G5" s="26"/>
      <c r="H5" s="26"/>
      <c r="I5" s="26"/>
      <c r="J5" s="38"/>
      <c r="L5" s="30"/>
      <c r="M5" s="32"/>
      <c r="N5" s="28"/>
      <c r="O5" s="28"/>
      <c r="P5" s="28"/>
      <c r="Q5" s="28"/>
      <c r="R5" s="28"/>
      <c r="S5" s="28"/>
      <c r="T5" s="18"/>
    </row>
    <row r="6" spans="1:24" ht="16.5" thickTop="1" x14ac:dyDescent="0.25">
      <c r="A6" s="10"/>
      <c r="B6" s="40" t="s">
        <v>8</v>
      </c>
      <c r="C6" s="41">
        <v>97300</v>
      </c>
      <c r="D6" s="41">
        <v>919</v>
      </c>
      <c r="E6" s="41">
        <v>302</v>
      </c>
      <c r="F6" s="41">
        <v>553</v>
      </c>
      <c r="G6" s="41">
        <v>31426</v>
      </c>
      <c r="H6" s="42">
        <f t="shared" ref="H6:H14" si="0">D6*12/$G6</f>
        <v>0.35091962069623878</v>
      </c>
      <c r="I6" s="42">
        <f t="shared" ref="I6:I14" si="1">E6*12/$G6</f>
        <v>0.1153185260612232</v>
      </c>
      <c r="J6" s="42">
        <f t="shared" ref="J6:J14" si="2">F6*12/$G6</f>
        <v>0.21116273149621331</v>
      </c>
      <c r="K6" s="43"/>
      <c r="L6" s="44" t="s">
        <v>8</v>
      </c>
      <c r="M6" s="45">
        <v>164000</v>
      </c>
      <c r="N6" s="45">
        <v>1393</v>
      </c>
      <c r="O6" s="45">
        <v>469</v>
      </c>
      <c r="P6" s="45">
        <v>871</v>
      </c>
      <c r="Q6" s="45">
        <v>43073</v>
      </c>
      <c r="R6" s="46">
        <f>N6*12/$Q6</f>
        <v>0.38808534348663898</v>
      </c>
      <c r="S6" s="46">
        <f t="shared" ref="S6:S69" si="3">O6*12/$Q6</f>
        <v>0.13066189956585331</v>
      </c>
      <c r="T6" s="46">
        <f t="shared" ref="T6:T69" si="4">P6*12/$Q6</f>
        <v>0.24265781347944188</v>
      </c>
      <c r="V6" s="9">
        <f t="shared" ref="V6:V38" si="5">IF(R6&gt;H6,1,0)</f>
        <v>1</v>
      </c>
      <c r="W6" s="9">
        <f t="shared" ref="W6:W38" si="6">IF(S6&gt;I6,1,0)</f>
        <v>1</v>
      </c>
      <c r="X6" s="9">
        <f t="shared" ref="X6:X38" si="7">IF(T6&gt;J6,1,0)</f>
        <v>1</v>
      </c>
    </row>
    <row r="7" spans="1:24" ht="15.75" x14ac:dyDescent="0.25">
      <c r="A7" s="10"/>
      <c r="B7" s="40" t="s">
        <v>9</v>
      </c>
      <c r="C7" s="41">
        <v>80900</v>
      </c>
      <c r="D7" s="41">
        <v>818</v>
      </c>
      <c r="E7" s="41">
        <v>229</v>
      </c>
      <c r="F7" s="41">
        <v>399</v>
      </c>
      <c r="G7" s="41">
        <v>40035</v>
      </c>
      <c r="H7" s="42">
        <f t="shared" si="0"/>
        <v>0.2451854627201199</v>
      </c>
      <c r="I7" s="42">
        <f t="shared" si="1"/>
        <v>6.8639940052454107E-2</v>
      </c>
      <c r="J7" s="42">
        <f t="shared" si="2"/>
        <v>0.11959535406519296</v>
      </c>
      <c r="K7" s="43"/>
      <c r="L7" s="44" t="s">
        <v>9</v>
      </c>
      <c r="M7" s="45">
        <v>114300</v>
      </c>
      <c r="N7" s="45">
        <v>1131</v>
      </c>
      <c r="O7" s="45">
        <v>281</v>
      </c>
      <c r="P7" s="45">
        <v>691</v>
      </c>
      <c r="Q7" s="45">
        <v>47121</v>
      </c>
      <c r="R7" s="46">
        <f t="shared" ref="R7:R70" si="8">N7*12/$Q7</f>
        <v>0.2880244476984784</v>
      </c>
      <c r="S7" s="46">
        <f t="shared" si="3"/>
        <v>7.1560450754440702E-2</v>
      </c>
      <c r="T7" s="46">
        <f t="shared" si="4"/>
        <v>0.1759724963392118</v>
      </c>
      <c r="V7" s="9">
        <f t="shared" si="5"/>
        <v>1</v>
      </c>
      <c r="W7" s="9">
        <f t="shared" si="6"/>
        <v>1</v>
      </c>
      <c r="X7" s="9">
        <f t="shared" si="7"/>
        <v>1</v>
      </c>
    </row>
    <row r="8" spans="1:24" ht="15.75" x14ac:dyDescent="0.25">
      <c r="A8" s="10"/>
      <c r="B8" s="40" t="s">
        <v>10</v>
      </c>
      <c r="C8" s="41">
        <v>93500</v>
      </c>
      <c r="D8" s="41">
        <v>854</v>
      </c>
      <c r="E8" s="41">
        <v>245</v>
      </c>
      <c r="F8" s="41">
        <v>536</v>
      </c>
      <c r="G8" s="41">
        <v>36092</v>
      </c>
      <c r="H8" s="42">
        <f t="shared" si="0"/>
        <v>0.28394103956555472</v>
      </c>
      <c r="I8" s="42">
        <f t="shared" si="1"/>
        <v>8.1458494957331262E-2</v>
      </c>
      <c r="J8" s="42">
        <f t="shared" si="2"/>
        <v>0.17821123794746757</v>
      </c>
      <c r="K8" s="43"/>
      <c r="L8" s="44" t="s">
        <v>10</v>
      </c>
      <c r="M8" s="45">
        <v>157800</v>
      </c>
      <c r="N8" s="45">
        <v>1355</v>
      </c>
      <c r="O8" s="45">
        <v>388</v>
      </c>
      <c r="P8" s="45">
        <v>922</v>
      </c>
      <c r="Q8" s="45">
        <v>47368</v>
      </c>
      <c r="R8" s="46">
        <f t="shared" si="8"/>
        <v>0.34326971795304845</v>
      </c>
      <c r="S8" s="46">
        <f t="shared" si="3"/>
        <v>9.8294207059618305E-2</v>
      </c>
      <c r="T8" s="46">
        <f t="shared" si="4"/>
        <v>0.23357540955919609</v>
      </c>
      <c r="V8" s="9">
        <f t="shared" si="5"/>
        <v>1</v>
      </c>
      <c r="W8" s="9">
        <f t="shared" si="6"/>
        <v>1</v>
      </c>
      <c r="X8" s="9">
        <f t="shared" si="7"/>
        <v>1</v>
      </c>
    </row>
    <row r="9" spans="1:24" ht="15.75" x14ac:dyDescent="0.25">
      <c r="A9" s="10"/>
      <c r="B9" s="40" t="s">
        <v>11</v>
      </c>
      <c r="C9" s="41">
        <v>71700</v>
      </c>
      <c r="D9" s="41">
        <v>717</v>
      </c>
      <c r="E9" s="41">
        <v>219</v>
      </c>
      <c r="F9" s="41">
        <v>430</v>
      </c>
      <c r="G9" s="41">
        <v>33140</v>
      </c>
      <c r="H9" s="42">
        <f t="shared" si="0"/>
        <v>0.25962582981291493</v>
      </c>
      <c r="I9" s="42">
        <f t="shared" si="1"/>
        <v>7.9299939649969828E-2</v>
      </c>
      <c r="J9" s="42">
        <f t="shared" si="2"/>
        <v>0.15570307785153892</v>
      </c>
      <c r="K9" s="43"/>
      <c r="L9" s="44" t="s">
        <v>11</v>
      </c>
      <c r="M9" s="45">
        <v>89200</v>
      </c>
      <c r="N9" s="45">
        <v>1043</v>
      </c>
      <c r="O9" s="45">
        <v>282</v>
      </c>
      <c r="P9" s="45">
        <v>705</v>
      </c>
      <c r="Q9" s="45">
        <v>41606</v>
      </c>
      <c r="R9" s="46">
        <f t="shared" si="8"/>
        <v>0.30082199682738064</v>
      </c>
      <c r="S9" s="46">
        <f t="shared" si="3"/>
        <v>8.1334422919771193E-2</v>
      </c>
      <c r="T9" s="46">
        <f t="shared" si="4"/>
        <v>0.20333605729942797</v>
      </c>
      <c r="V9" s="9">
        <f t="shared" si="5"/>
        <v>1</v>
      </c>
      <c r="W9" s="9">
        <f t="shared" si="6"/>
        <v>1</v>
      </c>
      <c r="X9" s="9">
        <f t="shared" si="7"/>
        <v>1</v>
      </c>
    </row>
    <row r="10" spans="1:24" ht="15.75" x14ac:dyDescent="0.25">
      <c r="A10" s="10"/>
      <c r="B10" s="40" t="s">
        <v>12</v>
      </c>
      <c r="C10" s="41">
        <v>94400</v>
      </c>
      <c r="D10" s="41">
        <v>900</v>
      </c>
      <c r="E10" s="41">
        <v>285</v>
      </c>
      <c r="F10" s="41">
        <v>604</v>
      </c>
      <c r="G10" s="41">
        <v>40099</v>
      </c>
      <c r="H10" s="42">
        <f t="shared" si="0"/>
        <v>0.26933339983540738</v>
      </c>
      <c r="I10" s="42">
        <f t="shared" si="1"/>
        <v>8.5288909947878994E-2</v>
      </c>
      <c r="J10" s="42">
        <f t="shared" si="2"/>
        <v>0.18075263722287338</v>
      </c>
      <c r="K10" s="43"/>
      <c r="L10" s="44" t="s">
        <v>12</v>
      </c>
      <c r="M10" s="45">
        <v>142200</v>
      </c>
      <c r="N10" s="45">
        <v>1275</v>
      </c>
      <c r="O10" s="45">
        <v>417</v>
      </c>
      <c r="P10" s="45">
        <v>909</v>
      </c>
      <c r="Q10" s="45">
        <v>48925</v>
      </c>
      <c r="R10" s="46">
        <f t="shared" si="8"/>
        <v>0.31272355646397548</v>
      </c>
      <c r="S10" s="46">
        <f t="shared" si="3"/>
        <v>0.10227899846704139</v>
      </c>
      <c r="T10" s="46">
        <f t="shared" si="4"/>
        <v>0.2229535002554931</v>
      </c>
      <c r="V10" s="9">
        <f t="shared" si="5"/>
        <v>1</v>
      </c>
      <c r="W10" s="9">
        <f t="shared" si="6"/>
        <v>1</v>
      </c>
      <c r="X10" s="9">
        <f t="shared" si="7"/>
        <v>1</v>
      </c>
    </row>
    <row r="11" spans="1:24" ht="15.75" x14ac:dyDescent="0.25">
      <c r="A11" s="10"/>
      <c r="B11" s="40" t="s">
        <v>13</v>
      </c>
      <c r="C11" s="41">
        <v>128600</v>
      </c>
      <c r="D11" s="41">
        <v>1246</v>
      </c>
      <c r="E11" s="41">
        <v>399</v>
      </c>
      <c r="F11" s="41">
        <v>757</v>
      </c>
      <c r="G11" s="41">
        <v>41691</v>
      </c>
      <c r="H11" s="42">
        <f t="shared" si="0"/>
        <v>0.35863855508383102</v>
      </c>
      <c r="I11" s="42">
        <f t="shared" si="1"/>
        <v>0.11484493056055264</v>
      </c>
      <c r="J11" s="42">
        <f t="shared" si="2"/>
        <v>0.21788875296826654</v>
      </c>
      <c r="K11" s="43"/>
      <c r="L11" s="44" t="s">
        <v>13</v>
      </c>
      <c r="M11" s="45">
        <v>185900</v>
      </c>
      <c r="N11" s="45">
        <v>1747</v>
      </c>
      <c r="O11" s="45">
        <v>565</v>
      </c>
      <c r="P11" s="45">
        <v>1191</v>
      </c>
      <c r="Q11" s="45">
        <v>51968</v>
      </c>
      <c r="R11" s="46">
        <f t="shared" si="8"/>
        <v>0.40340209359605911</v>
      </c>
      <c r="S11" s="46">
        <f t="shared" si="3"/>
        <v>0.13046490147783252</v>
      </c>
      <c r="T11" s="46">
        <f t="shared" si="4"/>
        <v>0.27501539408866993</v>
      </c>
      <c r="V11" s="9">
        <f t="shared" si="5"/>
        <v>1</v>
      </c>
      <c r="W11" s="9">
        <f t="shared" si="6"/>
        <v>1</v>
      </c>
      <c r="X11" s="9">
        <f t="shared" si="7"/>
        <v>1</v>
      </c>
    </row>
    <row r="12" spans="1:24" ht="15.75" x14ac:dyDescent="0.25">
      <c r="A12" s="10"/>
      <c r="B12" s="40" t="s">
        <v>14</v>
      </c>
      <c r="C12" s="41">
        <v>58500</v>
      </c>
      <c r="D12" s="41">
        <v>619</v>
      </c>
      <c r="E12" s="41">
        <v>196</v>
      </c>
      <c r="F12" s="41">
        <v>353</v>
      </c>
      <c r="G12" s="41">
        <v>26575</v>
      </c>
      <c r="H12" s="42">
        <f t="shared" si="0"/>
        <v>0.27951081843838194</v>
      </c>
      <c r="I12" s="42">
        <f t="shared" si="1"/>
        <v>8.8504233301975543E-2</v>
      </c>
      <c r="J12" s="42">
        <f t="shared" si="2"/>
        <v>0.15939793038570085</v>
      </c>
      <c r="K12" s="43"/>
      <c r="L12" s="44" t="s">
        <v>14</v>
      </c>
      <c r="M12" s="45">
        <v>75500</v>
      </c>
      <c r="N12" s="45">
        <v>953</v>
      </c>
      <c r="O12" s="45">
        <v>298</v>
      </c>
      <c r="P12" s="45">
        <v>659</v>
      </c>
      <c r="Q12" s="45">
        <v>34510</v>
      </c>
      <c r="R12" s="46">
        <f t="shared" si="8"/>
        <v>0.33138220805563606</v>
      </c>
      <c r="S12" s="46">
        <f t="shared" si="3"/>
        <v>0.10362213851057664</v>
      </c>
      <c r="T12" s="46">
        <f t="shared" si="4"/>
        <v>0.22915097073312082</v>
      </c>
      <c r="V12" s="9">
        <f t="shared" si="5"/>
        <v>1</v>
      </c>
      <c r="W12" s="9">
        <f t="shared" si="6"/>
        <v>1</v>
      </c>
      <c r="X12" s="9">
        <f t="shared" si="7"/>
        <v>1</v>
      </c>
    </row>
    <row r="13" spans="1:24" ht="15.75" x14ac:dyDescent="0.25">
      <c r="A13" s="10"/>
      <c r="B13" s="40" t="s">
        <v>15</v>
      </c>
      <c r="C13" s="41">
        <v>97000</v>
      </c>
      <c r="D13" s="41">
        <v>866</v>
      </c>
      <c r="E13" s="41">
        <v>298</v>
      </c>
      <c r="F13" s="41">
        <v>626</v>
      </c>
      <c r="G13" s="41">
        <v>36379</v>
      </c>
      <c r="H13" s="42">
        <f t="shared" si="0"/>
        <v>0.285659308941972</v>
      </c>
      <c r="I13" s="42">
        <f t="shared" si="1"/>
        <v>9.8298468896891061E-2</v>
      </c>
      <c r="J13" s="42">
        <f t="shared" si="2"/>
        <v>0.20649275681024767</v>
      </c>
      <c r="K13" s="43"/>
      <c r="L13" s="44" t="s">
        <v>15</v>
      </c>
      <c r="M13" s="45">
        <v>145700</v>
      </c>
      <c r="N13" s="45">
        <v>1267</v>
      </c>
      <c r="O13" s="45">
        <v>449</v>
      </c>
      <c r="P13" s="45">
        <v>886</v>
      </c>
      <c r="Q13" s="45">
        <v>44244</v>
      </c>
      <c r="R13" s="46">
        <f t="shared" si="8"/>
        <v>0.34363981556821266</v>
      </c>
      <c r="S13" s="46">
        <f t="shared" si="3"/>
        <v>0.12177922430160022</v>
      </c>
      <c r="T13" s="46">
        <f t="shared" si="4"/>
        <v>0.24030377000271222</v>
      </c>
      <c r="V13" s="9">
        <f t="shared" si="5"/>
        <v>1</v>
      </c>
      <c r="W13" s="9">
        <f t="shared" si="6"/>
        <v>1</v>
      </c>
      <c r="X13" s="9">
        <f t="shared" si="7"/>
        <v>1</v>
      </c>
    </row>
    <row r="14" spans="1:24" ht="15.75" x14ac:dyDescent="0.25">
      <c r="A14" s="10"/>
      <c r="B14" s="40" t="s">
        <v>16</v>
      </c>
      <c r="C14" s="41">
        <v>84400</v>
      </c>
      <c r="D14" s="41">
        <v>727</v>
      </c>
      <c r="E14" s="41">
        <v>219</v>
      </c>
      <c r="F14" s="41">
        <v>478</v>
      </c>
      <c r="G14" s="41">
        <v>31001</v>
      </c>
      <c r="H14" s="42">
        <f t="shared" si="0"/>
        <v>0.28141027708783589</v>
      </c>
      <c r="I14" s="42">
        <f t="shared" si="1"/>
        <v>8.4771458985194031E-2</v>
      </c>
      <c r="J14" s="42">
        <f t="shared" si="2"/>
        <v>0.18502628947453309</v>
      </c>
      <c r="K14" s="43"/>
      <c r="L14" s="44" t="s">
        <v>16</v>
      </c>
      <c r="M14" s="45">
        <v>112300</v>
      </c>
      <c r="N14" s="45">
        <v>1007</v>
      </c>
      <c r="O14" s="45">
        <v>330</v>
      </c>
      <c r="P14" s="45">
        <v>767</v>
      </c>
      <c r="Q14" s="45">
        <v>38312</v>
      </c>
      <c r="R14" s="46">
        <f t="shared" si="8"/>
        <v>0.31541031530590935</v>
      </c>
      <c r="S14" s="46">
        <f t="shared" si="3"/>
        <v>0.1033618709542702</v>
      </c>
      <c r="T14" s="46">
        <f t="shared" si="4"/>
        <v>0.2402380455209856</v>
      </c>
      <c r="V14" s="9">
        <f t="shared" si="5"/>
        <v>1</v>
      </c>
      <c r="W14" s="9">
        <f t="shared" si="6"/>
        <v>1</v>
      </c>
      <c r="X14" s="9">
        <f t="shared" si="7"/>
        <v>1</v>
      </c>
    </row>
    <row r="15" spans="1:24" ht="15.75" x14ac:dyDescent="0.25">
      <c r="A15" s="10"/>
      <c r="B15" s="40" t="s">
        <v>17</v>
      </c>
      <c r="C15" s="41">
        <v>108400</v>
      </c>
      <c r="D15" s="41">
        <v>978</v>
      </c>
      <c r="E15" s="41">
        <v>272</v>
      </c>
      <c r="F15" s="41">
        <v>668</v>
      </c>
      <c r="G15" s="41">
        <v>48854</v>
      </c>
      <c r="H15" s="42">
        <f>D15*12/$G15</f>
        <v>0.24022597944897039</v>
      </c>
      <c r="I15" s="42">
        <f t="shared" ref="I15:I73" si="9">E15*12/$G15</f>
        <v>6.6811315347770905E-2</v>
      </c>
      <c r="J15" s="42">
        <f t="shared" ref="J15:J73" si="10">F15*12/$G15</f>
        <v>0.16408073033937856</v>
      </c>
      <c r="K15" s="43"/>
      <c r="L15" s="44" t="s">
        <v>17</v>
      </c>
      <c r="M15" s="45">
        <v>153000</v>
      </c>
      <c r="N15" s="45">
        <v>1369</v>
      </c>
      <c r="O15" s="45">
        <v>374</v>
      </c>
      <c r="P15" s="45">
        <v>1014</v>
      </c>
      <c r="Q15" s="45">
        <v>58290</v>
      </c>
      <c r="R15" s="46">
        <f t="shared" si="8"/>
        <v>0.28183221821924859</v>
      </c>
      <c r="S15" s="46">
        <f t="shared" si="3"/>
        <v>7.6994338651569738E-2</v>
      </c>
      <c r="T15" s="46">
        <f t="shared" si="4"/>
        <v>0.20874935666495112</v>
      </c>
      <c r="V15" s="9">
        <f t="shared" si="5"/>
        <v>1</v>
      </c>
      <c r="W15" s="9">
        <f t="shared" si="6"/>
        <v>1</v>
      </c>
      <c r="X15" s="9">
        <f t="shared" si="7"/>
        <v>1</v>
      </c>
    </row>
    <row r="16" spans="1:24" ht="15.75" x14ac:dyDescent="0.25">
      <c r="A16" s="10"/>
      <c r="B16" s="40" t="s">
        <v>18</v>
      </c>
      <c r="C16" s="41">
        <v>168000</v>
      </c>
      <c r="D16" s="41">
        <v>1200</v>
      </c>
      <c r="E16" s="41">
        <v>412</v>
      </c>
      <c r="F16" s="41">
        <v>753</v>
      </c>
      <c r="G16" s="41">
        <v>48289</v>
      </c>
      <c r="H16" s="42">
        <f t="shared" ref="H16:H73" si="11">D16*12/$G16</f>
        <v>0.29820456004473067</v>
      </c>
      <c r="I16" s="42">
        <f t="shared" si="9"/>
        <v>0.10238356561535754</v>
      </c>
      <c r="J16" s="42">
        <f t="shared" si="10"/>
        <v>0.18712336142806851</v>
      </c>
      <c r="K16" s="43"/>
      <c r="L16" s="44" t="s">
        <v>18</v>
      </c>
      <c r="M16" s="45">
        <v>272800</v>
      </c>
      <c r="N16" s="45">
        <v>1678</v>
      </c>
      <c r="O16" s="45">
        <v>662</v>
      </c>
      <c r="P16" s="45">
        <v>1063</v>
      </c>
      <c r="Q16" s="45">
        <v>57452</v>
      </c>
      <c r="R16" s="46">
        <f t="shared" si="8"/>
        <v>0.35048388219731252</v>
      </c>
      <c r="S16" s="46">
        <f t="shared" si="3"/>
        <v>0.13827194875722343</v>
      </c>
      <c r="T16" s="46">
        <f t="shared" si="4"/>
        <v>0.22202882406182553</v>
      </c>
      <c r="V16" s="9">
        <f t="shared" si="5"/>
        <v>1</v>
      </c>
      <c r="W16" s="9">
        <f t="shared" si="6"/>
        <v>1</v>
      </c>
      <c r="X16" s="9">
        <f t="shared" si="7"/>
        <v>1</v>
      </c>
    </row>
    <row r="17" spans="1:24" ht="15.75" x14ac:dyDescent="0.25">
      <c r="A17" s="10"/>
      <c r="B17" s="40" t="s">
        <v>19</v>
      </c>
      <c r="C17" s="41">
        <v>73600</v>
      </c>
      <c r="D17" s="41">
        <v>729</v>
      </c>
      <c r="E17" s="41">
        <v>238</v>
      </c>
      <c r="F17" s="41">
        <v>448</v>
      </c>
      <c r="G17" s="41">
        <v>30881</v>
      </c>
      <c r="H17" s="42">
        <f t="shared" si="11"/>
        <v>0.28328098183348988</v>
      </c>
      <c r="I17" s="42">
        <f t="shared" si="9"/>
        <v>9.2484051682264173E-2</v>
      </c>
      <c r="J17" s="42">
        <f t="shared" si="10"/>
        <v>0.17408762669602668</v>
      </c>
      <c r="K17" s="43"/>
      <c r="L17" s="44" t="s">
        <v>19</v>
      </c>
      <c r="M17" s="45">
        <v>103500</v>
      </c>
      <c r="N17" s="45">
        <v>1080</v>
      </c>
      <c r="O17" s="45">
        <v>317</v>
      </c>
      <c r="P17" s="45">
        <v>780</v>
      </c>
      <c r="Q17" s="45">
        <v>41926</v>
      </c>
      <c r="R17" s="46">
        <f t="shared" si="8"/>
        <v>0.30911606163239996</v>
      </c>
      <c r="S17" s="46">
        <f t="shared" si="3"/>
        <v>9.073128846062109E-2</v>
      </c>
      <c r="T17" s="46">
        <f t="shared" si="4"/>
        <v>0.2232504889567333</v>
      </c>
      <c r="V17" s="9">
        <f t="shared" si="5"/>
        <v>1</v>
      </c>
      <c r="W17" s="9">
        <f t="shared" si="6"/>
        <v>0</v>
      </c>
      <c r="X17" s="9">
        <f t="shared" si="7"/>
        <v>1</v>
      </c>
    </row>
    <row r="18" spans="1:24" ht="15.75" x14ac:dyDescent="0.25">
      <c r="A18" s="10"/>
      <c r="B18" s="40" t="s">
        <v>20</v>
      </c>
      <c r="C18" s="41">
        <v>69900</v>
      </c>
      <c r="D18" s="41">
        <v>679</v>
      </c>
      <c r="E18" s="41">
        <v>253</v>
      </c>
      <c r="F18" s="41">
        <v>442</v>
      </c>
      <c r="G18" s="41">
        <v>30714</v>
      </c>
      <c r="H18" s="42">
        <f t="shared" si="11"/>
        <v>0.26528618870873216</v>
      </c>
      <c r="I18" s="42">
        <f t="shared" si="9"/>
        <v>9.8847431138894312E-2</v>
      </c>
      <c r="J18" s="42">
        <f t="shared" si="10"/>
        <v>0.17268997851142801</v>
      </c>
      <c r="K18" s="43"/>
      <c r="L18" s="44" t="s">
        <v>20</v>
      </c>
      <c r="M18" s="45">
        <v>80400</v>
      </c>
      <c r="N18" s="45">
        <v>931</v>
      </c>
      <c r="O18" s="45">
        <v>302</v>
      </c>
      <c r="P18" s="45">
        <v>665</v>
      </c>
      <c r="Q18" s="45">
        <v>35165</v>
      </c>
      <c r="R18" s="46">
        <f t="shared" si="8"/>
        <v>0.31770226077065261</v>
      </c>
      <c r="S18" s="46">
        <f t="shared" si="3"/>
        <v>0.10305701692023318</v>
      </c>
      <c r="T18" s="46">
        <f t="shared" si="4"/>
        <v>0.22693018626475189</v>
      </c>
      <c r="V18" s="9">
        <f t="shared" si="5"/>
        <v>1</v>
      </c>
      <c r="W18" s="9">
        <f t="shared" si="6"/>
        <v>1</v>
      </c>
      <c r="X18" s="9">
        <f t="shared" si="7"/>
        <v>1</v>
      </c>
    </row>
    <row r="19" spans="1:24" ht="15.75" x14ac:dyDescent="0.25">
      <c r="A19" s="10"/>
      <c r="B19" s="40" t="s">
        <v>21</v>
      </c>
      <c r="C19" s="41">
        <v>61700</v>
      </c>
      <c r="D19" s="41">
        <v>620</v>
      </c>
      <c r="E19" s="41">
        <v>221</v>
      </c>
      <c r="F19" s="41">
        <v>322</v>
      </c>
      <c r="G19" s="41">
        <v>26082</v>
      </c>
      <c r="H19" s="42">
        <f t="shared" si="11"/>
        <v>0.28525419829767656</v>
      </c>
      <c r="I19" s="42">
        <f t="shared" si="9"/>
        <v>0.10167931907062341</v>
      </c>
      <c r="J19" s="42">
        <f t="shared" si="10"/>
        <v>0.14814814814814814</v>
      </c>
      <c r="K19" s="43"/>
      <c r="L19" s="44" t="s">
        <v>21</v>
      </c>
      <c r="M19" s="45">
        <v>73800</v>
      </c>
      <c r="N19" s="45">
        <v>918</v>
      </c>
      <c r="O19" s="45">
        <v>255</v>
      </c>
      <c r="P19" s="45">
        <v>646</v>
      </c>
      <c r="Q19" s="45">
        <v>36292</v>
      </c>
      <c r="R19" s="46">
        <f t="shared" si="8"/>
        <v>0.30353796980050701</v>
      </c>
      <c r="S19" s="46">
        <f t="shared" si="3"/>
        <v>8.4316102722363062E-2</v>
      </c>
      <c r="T19" s="46">
        <f t="shared" si="4"/>
        <v>0.21360079356331974</v>
      </c>
      <c r="V19" s="9">
        <f t="shared" si="5"/>
        <v>1</v>
      </c>
      <c r="W19" s="9">
        <f t="shared" si="6"/>
        <v>0</v>
      </c>
      <c r="X19" s="9">
        <f t="shared" si="7"/>
        <v>1</v>
      </c>
    </row>
    <row r="20" spans="1:24" ht="15.75" x14ac:dyDescent="0.25">
      <c r="A20" s="10"/>
      <c r="B20" s="40" t="s">
        <v>22</v>
      </c>
      <c r="C20" s="41">
        <v>89600</v>
      </c>
      <c r="D20" s="41">
        <v>913</v>
      </c>
      <c r="E20" s="41">
        <v>266</v>
      </c>
      <c r="F20" s="41">
        <v>604</v>
      </c>
      <c r="G20" s="41">
        <v>40703</v>
      </c>
      <c r="H20" s="42">
        <f t="shared" si="11"/>
        <v>0.26916934869665626</v>
      </c>
      <c r="I20" s="42">
        <f t="shared" si="9"/>
        <v>7.8421737955433266E-2</v>
      </c>
      <c r="J20" s="42">
        <f t="shared" si="10"/>
        <v>0.17807041250030711</v>
      </c>
      <c r="K20" s="43"/>
      <c r="L20" s="44" t="s">
        <v>22</v>
      </c>
      <c r="M20" s="45">
        <v>142300</v>
      </c>
      <c r="N20" s="45">
        <v>1364</v>
      </c>
      <c r="O20" s="45">
        <v>450</v>
      </c>
      <c r="P20" s="45">
        <v>943</v>
      </c>
      <c r="Q20" s="45">
        <v>47690</v>
      </c>
      <c r="R20" s="46">
        <f t="shared" si="8"/>
        <v>0.34321660725518977</v>
      </c>
      <c r="S20" s="46">
        <f t="shared" si="3"/>
        <v>0.11323128538477668</v>
      </c>
      <c r="T20" s="46">
        <f t="shared" si="4"/>
        <v>0.23728244915076535</v>
      </c>
      <c r="V20" s="9">
        <f t="shared" si="5"/>
        <v>1</v>
      </c>
      <c r="W20" s="9">
        <f t="shared" si="6"/>
        <v>1</v>
      </c>
      <c r="X20" s="9">
        <f t="shared" si="7"/>
        <v>1</v>
      </c>
    </row>
    <row r="21" spans="1:24" ht="15.75" x14ac:dyDescent="0.25">
      <c r="A21" s="10"/>
      <c r="B21" s="40" t="s">
        <v>23</v>
      </c>
      <c r="C21" s="41">
        <v>85700</v>
      </c>
      <c r="D21" s="41">
        <v>811</v>
      </c>
      <c r="E21" s="41">
        <v>244</v>
      </c>
      <c r="F21" s="41">
        <v>533</v>
      </c>
      <c r="G21" s="41">
        <v>35234</v>
      </c>
      <c r="H21" s="42">
        <f t="shared" si="11"/>
        <v>0.27621047851507069</v>
      </c>
      <c r="I21" s="42">
        <f t="shared" si="9"/>
        <v>8.3101549639552699E-2</v>
      </c>
      <c r="J21" s="42">
        <f t="shared" si="10"/>
        <v>0.18152920474541637</v>
      </c>
      <c r="K21" s="43"/>
      <c r="L21" s="44" t="s">
        <v>23</v>
      </c>
      <c r="M21" s="45">
        <v>120200</v>
      </c>
      <c r="N21" s="45">
        <v>1203</v>
      </c>
      <c r="O21" s="45">
        <v>376</v>
      </c>
      <c r="P21" s="45">
        <v>892</v>
      </c>
      <c r="Q21" s="45">
        <v>45390</v>
      </c>
      <c r="R21" s="46">
        <f t="shared" si="8"/>
        <v>0.31804362194315927</v>
      </c>
      <c r="S21" s="46">
        <f t="shared" si="3"/>
        <v>9.9405155320555189E-2</v>
      </c>
      <c r="T21" s="46">
        <f t="shared" si="4"/>
        <v>0.235822868473232</v>
      </c>
      <c r="V21" s="9">
        <f t="shared" si="5"/>
        <v>1</v>
      </c>
      <c r="W21" s="9">
        <f t="shared" si="6"/>
        <v>1</v>
      </c>
      <c r="X21" s="9">
        <f t="shared" si="7"/>
        <v>1</v>
      </c>
    </row>
    <row r="22" spans="1:24" ht="15.75" x14ac:dyDescent="0.25">
      <c r="A22" s="10"/>
      <c r="B22" s="40" t="s">
        <v>24</v>
      </c>
      <c r="C22" s="41">
        <v>116200</v>
      </c>
      <c r="D22" s="41">
        <v>931</v>
      </c>
      <c r="E22" s="41">
        <v>284</v>
      </c>
      <c r="F22" s="41">
        <v>698</v>
      </c>
      <c r="G22" s="41">
        <v>40214</v>
      </c>
      <c r="H22" s="42">
        <f t="shared" si="11"/>
        <v>0.27781369672253442</v>
      </c>
      <c r="I22" s="42">
        <f t="shared" si="9"/>
        <v>8.4746605659720489E-2</v>
      </c>
      <c r="J22" s="42">
        <f t="shared" si="10"/>
        <v>0.208285671656637</v>
      </c>
      <c r="K22" s="43"/>
      <c r="L22" s="44" t="s">
        <v>24</v>
      </c>
      <c r="M22" s="45">
        <v>164100</v>
      </c>
      <c r="N22" s="45">
        <v>1265</v>
      </c>
      <c r="O22" s="45">
        <v>417</v>
      </c>
      <c r="P22" s="45">
        <v>1053</v>
      </c>
      <c r="Q22" s="45">
        <v>47866</v>
      </c>
      <c r="R22" s="46">
        <f t="shared" si="8"/>
        <v>0.317135336146743</v>
      </c>
      <c r="S22" s="46">
        <f t="shared" si="3"/>
        <v>0.1045418459867129</v>
      </c>
      <c r="T22" s="46">
        <f t="shared" si="4"/>
        <v>0.26398696360673546</v>
      </c>
      <c r="V22" s="9">
        <f t="shared" si="5"/>
        <v>1</v>
      </c>
      <c r="W22" s="9">
        <f t="shared" si="6"/>
        <v>1</v>
      </c>
      <c r="X22" s="9">
        <f t="shared" si="7"/>
        <v>1</v>
      </c>
    </row>
    <row r="23" spans="1:24" ht="15.75" x14ac:dyDescent="0.25">
      <c r="A23" s="10"/>
      <c r="B23" s="40" t="s">
        <v>25</v>
      </c>
      <c r="C23" s="41">
        <v>105300</v>
      </c>
      <c r="D23" s="41">
        <v>882</v>
      </c>
      <c r="E23" s="41">
        <v>260</v>
      </c>
      <c r="F23" s="41">
        <v>419</v>
      </c>
      <c r="G23" s="41">
        <v>26756</v>
      </c>
      <c r="H23" s="42">
        <f t="shared" si="11"/>
        <v>0.39557482433846614</v>
      </c>
      <c r="I23" s="42">
        <f t="shared" si="9"/>
        <v>0.11660935864852744</v>
      </c>
      <c r="J23" s="42">
        <f t="shared" si="10"/>
        <v>0.1879204664374346</v>
      </c>
      <c r="K23" s="43"/>
      <c r="L23" s="44" t="s">
        <v>25</v>
      </c>
      <c r="M23" s="45">
        <v>122600</v>
      </c>
      <c r="N23" s="45">
        <v>1199</v>
      </c>
      <c r="O23" s="45">
        <v>335</v>
      </c>
      <c r="P23" s="45">
        <v>711</v>
      </c>
      <c r="Q23" s="45">
        <v>40401</v>
      </c>
      <c r="R23" s="46">
        <f t="shared" si="8"/>
        <v>0.35612979876735723</v>
      </c>
      <c r="S23" s="46">
        <f t="shared" si="3"/>
        <v>9.950248756218906E-2</v>
      </c>
      <c r="T23" s="46">
        <f t="shared" si="4"/>
        <v>0.21118289151258632</v>
      </c>
      <c r="V23" s="9">
        <f t="shared" si="5"/>
        <v>0</v>
      </c>
      <c r="W23" s="9">
        <f t="shared" si="6"/>
        <v>0</v>
      </c>
      <c r="X23" s="9">
        <f t="shared" si="7"/>
        <v>1</v>
      </c>
    </row>
    <row r="24" spans="1:24" ht="15.75" x14ac:dyDescent="0.25">
      <c r="A24" s="10"/>
      <c r="B24" s="40" t="s">
        <v>26</v>
      </c>
      <c r="C24" s="41">
        <v>70100</v>
      </c>
      <c r="D24" s="41">
        <v>786</v>
      </c>
      <c r="E24" s="41">
        <v>235</v>
      </c>
      <c r="F24" s="41">
        <v>386</v>
      </c>
      <c r="G24" s="41">
        <v>31248</v>
      </c>
      <c r="H24" s="42">
        <f t="shared" si="11"/>
        <v>0.30184331797235026</v>
      </c>
      <c r="I24" s="42">
        <f t="shared" si="9"/>
        <v>9.0245775729646691E-2</v>
      </c>
      <c r="J24" s="42">
        <f t="shared" si="10"/>
        <v>0.14823348694316435</v>
      </c>
      <c r="K24" s="43"/>
      <c r="L24" s="44" t="s">
        <v>26</v>
      </c>
      <c r="M24" s="45">
        <v>108400</v>
      </c>
      <c r="N24" s="45">
        <v>1098</v>
      </c>
      <c r="O24" s="45">
        <v>334</v>
      </c>
      <c r="P24" s="45">
        <v>682</v>
      </c>
      <c r="Q24" s="45">
        <v>35567</v>
      </c>
      <c r="R24" s="46">
        <f t="shared" si="8"/>
        <v>0.37045575955239407</v>
      </c>
      <c r="S24" s="46">
        <f t="shared" si="3"/>
        <v>0.11268872831557343</v>
      </c>
      <c r="T24" s="46">
        <f t="shared" si="4"/>
        <v>0.23010093626114095</v>
      </c>
      <c r="V24" s="9">
        <f t="shared" si="5"/>
        <v>1</v>
      </c>
      <c r="W24" s="9">
        <f t="shared" si="6"/>
        <v>1</v>
      </c>
      <c r="X24" s="9">
        <f t="shared" si="7"/>
        <v>1</v>
      </c>
    </row>
    <row r="25" spans="1:24" ht="15.75" x14ac:dyDescent="0.25">
      <c r="A25" s="10"/>
      <c r="B25" s="40" t="s">
        <v>27</v>
      </c>
      <c r="C25" s="41">
        <v>78000</v>
      </c>
      <c r="D25" s="41">
        <v>720</v>
      </c>
      <c r="E25" s="41">
        <v>242</v>
      </c>
      <c r="F25" s="41">
        <v>420</v>
      </c>
      <c r="G25" s="41">
        <v>30328</v>
      </c>
      <c r="H25" s="42">
        <f t="shared" si="11"/>
        <v>0.2848852545502506</v>
      </c>
      <c r="I25" s="42">
        <f t="shared" si="9"/>
        <v>9.575309944605645E-2</v>
      </c>
      <c r="J25" s="42">
        <f t="shared" si="10"/>
        <v>0.16618306515431286</v>
      </c>
      <c r="K25" s="43"/>
      <c r="L25" s="44" t="s">
        <v>27</v>
      </c>
      <c r="M25" s="45">
        <v>99900</v>
      </c>
      <c r="N25" s="45">
        <v>1014</v>
      </c>
      <c r="O25" s="45">
        <v>303</v>
      </c>
      <c r="P25" s="45">
        <v>658</v>
      </c>
      <c r="Q25" s="45">
        <v>40623</v>
      </c>
      <c r="R25" s="46">
        <f t="shared" si="8"/>
        <v>0.29953474632597299</v>
      </c>
      <c r="S25" s="46">
        <f t="shared" si="3"/>
        <v>8.9505944908057009E-2</v>
      </c>
      <c r="T25" s="46">
        <f t="shared" si="4"/>
        <v>0.19437264603795879</v>
      </c>
      <c r="V25" s="9">
        <f t="shared" si="5"/>
        <v>1</v>
      </c>
      <c r="W25" s="9">
        <f t="shared" si="6"/>
        <v>0</v>
      </c>
      <c r="X25" s="9">
        <f t="shared" si="7"/>
        <v>1</v>
      </c>
    </row>
    <row r="26" spans="1:24" ht="15.75" x14ac:dyDescent="0.25">
      <c r="A26" s="10"/>
      <c r="B26" s="40" t="s">
        <v>28</v>
      </c>
      <c r="C26" s="41">
        <v>72400</v>
      </c>
      <c r="D26" s="41">
        <v>710</v>
      </c>
      <c r="E26" s="41">
        <v>235</v>
      </c>
      <c r="F26" s="41">
        <v>474</v>
      </c>
      <c r="G26" s="41">
        <v>30774</v>
      </c>
      <c r="H26" s="42">
        <f t="shared" si="11"/>
        <v>0.27685708715149154</v>
      </c>
      <c r="I26" s="42">
        <f t="shared" si="9"/>
        <v>9.1635796451550011E-2</v>
      </c>
      <c r="J26" s="42">
        <f t="shared" si="10"/>
        <v>0.18483135114057322</v>
      </c>
      <c r="K26" s="43"/>
      <c r="L26" s="44" t="s">
        <v>28</v>
      </c>
      <c r="M26" s="45">
        <v>84500</v>
      </c>
      <c r="N26" s="45">
        <v>1067</v>
      </c>
      <c r="O26" s="45">
        <v>286</v>
      </c>
      <c r="P26" s="45">
        <v>681</v>
      </c>
      <c r="Q26" s="45">
        <v>34877</v>
      </c>
      <c r="R26" s="46">
        <f t="shared" si="8"/>
        <v>0.36711873154227714</v>
      </c>
      <c r="S26" s="46">
        <f t="shared" si="3"/>
        <v>9.8402958970094906E-2</v>
      </c>
      <c r="T26" s="46">
        <f t="shared" si="4"/>
        <v>0.23430914356165955</v>
      </c>
      <c r="V26" s="9">
        <f t="shared" si="5"/>
        <v>1</v>
      </c>
      <c r="W26" s="9">
        <f t="shared" si="6"/>
        <v>1</v>
      </c>
      <c r="X26" s="9">
        <f t="shared" si="7"/>
        <v>1</v>
      </c>
    </row>
    <row r="27" spans="1:24" ht="15.75" x14ac:dyDescent="0.25">
      <c r="A27" s="10"/>
      <c r="B27" s="40" t="s">
        <v>29</v>
      </c>
      <c r="C27" s="41">
        <v>77200</v>
      </c>
      <c r="D27" s="41">
        <v>747</v>
      </c>
      <c r="E27" s="41">
        <v>232</v>
      </c>
      <c r="F27" s="41">
        <v>413</v>
      </c>
      <c r="G27" s="41">
        <v>30276</v>
      </c>
      <c r="H27" s="42">
        <f t="shared" si="11"/>
        <v>0.29607609988109396</v>
      </c>
      <c r="I27" s="42">
        <f t="shared" si="9"/>
        <v>9.1954022988505746E-2</v>
      </c>
      <c r="J27" s="42">
        <f t="shared" si="10"/>
        <v>0.1636940150614348</v>
      </c>
      <c r="K27" s="43"/>
      <c r="L27" s="44" t="s">
        <v>29</v>
      </c>
      <c r="M27" s="45">
        <v>142700</v>
      </c>
      <c r="N27" s="45">
        <v>1224</v>
      </c>
      <c r="O27" s="45">
        <v>368</v>
      </c>
      <c r="P27" s="45">
        <v>800</v>
      </c>
      <c r="Q27" s="45">
        <v>41788</v>
      </c>
      <c r="R27" s="46">
        <f t="shared" si="8"/>
        <v>0.35148846558820712</v>
      </c>
      <c r="S27" s="46">
        <f t="shared" si="3"/>
        <v>0.10567627069972241</v>
      </c>
      <c r="T27" s="46">
        <f t="shared" si="4"/>
        <v>0.22973102326026609</v>
      </c>
      <c r="V27" s="9">
        <f t="shared" si="5"/>
        <v>1</v>
      </c>
      <c r="W27" s="9">
        <f t="shared" si="6"/>
        <v>1</v>
      </c>
      <c r="X27" s="9">
        <f t="shared" si="7"/>
        <v>1</v>
      </c>
    </row>
    <row r="28" spans="1:24" ht="15.75" x14ac:dyDescent="0.25">
      <c r="A28" s="10"/>
      <c r="B28" s="40" t="s">
        <v>30</v>
      </c>
      <c r="C28" s="41">
        <v>54600</v>
      </c>
      <c r="D28" s="41">
        <v>616</v>
      </c>
      <c r="E28" s="41">
        <v>217</v>
      </c>
      <c r="F28" s="41">
        <v>352</v>
      </c>
      <c r="G28" s="41">
        <v>25638</v>
      </c>
      <c r="H28" s="42">
        <f t="shared" si="11"/>
        <v>0.28832202199859586</v>
      </c>
      <c r="I28" s="42">
        <f t="shared" si="9"/>
        <v>0.10156798502223262</v>
      </c>
      <c r="J28" s="42">
        <f t="shared" si="10"/>
        <v>0.16475544114205476</v>
      </c>
      <c r="K28" s="43"/>
      <c r="L28" s="44" t="s">
        <v>30</v>
      </c>
      <c r="M28" s="45">
        <v>69500</v>
      </c>
      <c r="N28" s="45">
        <v>877</v>
      </c>
      <c r="O28" s="45">
        <v>308</v>
      </c>
      <c r="P28" s="45">
        <v>608</v>
      </c>
      <c r="Q28" s="45">
        <v>35048</v>
      </c>
      <c r="R28" s="46">
        <f t="shared" si="8"/>
        <v>0.30027391006619492</v>
      </c>
      <c r="S28" s="46">
        <f t="shared" si="3"/>
        <v>0.10545537548504907</v>
      </c>
      <c r="T28" s="46">
        <f t="shared" si="4"/>
        <v>0.20817165030814883</v>
      </c>
      <c r="V28" s="9">
        <f t="shared" si="5"/>
        <v>1</v>
      </c>
      <c r="W28" s="9">
        <f t="shared" si="6"/>
        <v>1</v>
      </c>
      <c r="X28" s="9">
        <f t="shared" si="7"/>
        <v>1</v>
      </c>
    </row>
    <row r="29" spans="1:24" ht="15.75" x14ac:dyDescent="0.25">
      <c r="A29" s="10"/>
      <c r="B29" s="40" t="s">
        <v>31</v>
      </c>
      <c r="C29" s="41">
        <v>59600</v>
      </c>
      <c r="D29" s="41">
        <v>615</v>
      </c>
      <c r="E29" s="41">
        <v>236</v>
      </c>
      <c r="F29" s="41">
        <v>446</v>
      </c>
      <c r="G29" s="41">
        <v>30183</v>
      </c>
      <c r="H29" s="42">
        <f t="shared" si="11"/>
        <v>0.24450849816121659</v>
      </c>
      <c r="I29" s="42">
        <f t="shared" si="9"/>
        <v>9.3827651326905875E-2</v>
      </c>
      <c r="J29" s="42">
        <f t="shared" si="10"/>
        <v>0.17731835801610177</v>
      </c>
      <c r="K29" s="43"/>
      <c r="L29" s="44" t="s">
        <v>31</v>
      </c>
      <c r="M29" s="45">
        <v>80700</v>
      </c>
      <c r="N29" s="45">
        <v>961</v>
      </c>
      <c r="O29" s="45">
        <v>359</v>
      </c>
      <c r="P29" s="45">
        <v>631</v>
      </c>
      <c r="Q29" s="45">
        <v>35457</v>
      </c>
      <c r="R29" s="46">
        <f t="shared" si="8"/>
        <v>0.3252390219138675</v>
      </c>
      <c r="S29" s="46">
        <f t="shared" si="3"/>
        <v>0.12149928081902023</v>
      </c>
      <c r="T29" s="46">
        <f t="shared" si="4"/>
        <v>0.21355444623064557</v>
      </c>
      <c r="V29" s="9">
        <f t="shared" si="5"/>
        <v>1</v>
      </c>
      <c r="W29" s="9">
        <f t="shared" si="6"/>
        <v>1</v>
      </c>
      <c r="X29" s="9">
        <f t="shared" si="7"/>
        <v>1</v>
      </c>
    </row>
    <row r="30" spans="1:24" ht="15.75" x14ac:dyDescent="0.25">
      <c r="A30" s="10"/>
      <c r="B30" s="40" t="s">
        <v>32</v>
      </c>
      <c r="C30" s="41">
        <v>71500</v>
      </c>
      <c r="D30" s="41">
        <v>751</v>
      </c>
      <c r="E30" s="41">
        <v>270</v>
      </c>
      <c r="F30" s="41">
        <v>479</v>
      </c>
      <c r="G30" s="41">
        <v>33592</v>
      </c>
      <c r="H30" s="42">
        <f t="shared" si="11"/>
        <v>0.26827816146701594</v>
      </c>
      <c r="I30" s="42">
        <f t="shared" si="9"/>
        <v>9.6451536080019051E-2</v>
      </c>
      <c r="J30" s="42">
        <f t="shared" si="10"/>
        <v>0.17111216956418196</v>
      </c>
      <c r="K30" s="43"/>
      <c r="L30" s="44" t="s">
        <v>32</v>
      </c>
      <c r="M30" s="45">
        <v>72400</v>
      </c>
      <c r="N30" s="45">
        <v>1027</v>
      </c>
      <c r="O30" s="45">
        <v>322</v>
      </c>
      <c r="P30" s="45">
        <v>709</v>
      </c>
      <c r="Q30" s="45">
        <v>36771</v>
      </c>
      <c r="R30" s="46">
        <f t="shared" si="8"/>
        <v>0.33515542139185772</v>
      </c>
      <c r="S30" s="46">
        <f t="shared" si="3"/>
        <v>0.10508280982295831</v>
      </c>
      <c r="T30" s="46">
        <f t="shared" si="4"/>
        <v>0.23137798808843926</v>
      </c>
      <c r="V30" s="9">
        <f t="shared" si="5"/>
        <v>1</v>
      </c>
      <c r="W30" s="9">
        <f t="shared" si="6"/>
        <v>1</v>
      </c>
      <c r="X30" s="9">
        <f t="shared" si="7"/>
        <v>1</v>
      </c>
    </row>
    <row r="31" spans="1:24" ht="15.75" x14ac:dyDescent="0.25">
      <c r="A31" s="10"/>
      <c r="B31" s="40" t="s">
        <v>33</v>
      </c>
      <c r="C31" s="41">
        <v>87300</v>
      </c>
      <c r="D31" s="41">
        <v>776</v>
      </c>
      <c r="E31" s="41">
        <v>257</v>
      </c>
      <c r="F31" s="41">
        <v>550</v>
      </c>
      <c r="G31" s="41">
        <v>32572</v>
      </c>
      <c r="H31" s="42">
        <f t="shared" si="11"/>
        <v>0.2858897212329608</v>
      </c>
      <c r="I31" s="42">
        <f t="shared" si="9"/>
        <v>9.4682549428957388E-2</v>
      </c>
      <c r="J31" s="42">
        <f t="shared" si="10"/>
        <v>0.20262802406975317</v>
      </c>
      <c r="K31" s="43"/>
      <c r="L31" s="44" t="s">
        <v>33</v>
      </c>
      <c r="M31" s="45">
        <v>109300</v>
      </c>
      <c r="N31" s="45">
        <v>1096</v>
      </c>
      <c r="O31" s="45">
        <v>339</v>
      </c>
      <c r="P31" s="45">
        <v>884</v>
      </c>
      <c r="Q31" s="45">
        <v>40945</v>
      </c>
      <c r="R31" s="46">
        <f t="shared" si="8"/>
        <v>0.32121138112101599</v>
      </c>
      <c r="S31" s="46">
        <f t="shared" si="3"/>
        <v>9.935279032848944E-2</v>
      </c>
      <c r="T31" s="46">
        <f t="shared" si="4"/>
        <v>0.25907925265600196</v>
      </c>
      <c r="V31" s="9">
        <f t="shared" si="5"/>
        <v>1</v>
      </c>
      <c r="W31" s="9">
        <f t="shared" si="6"/>
        <v>1</v>
      </c>
      <c r="X31" s="9">
        <f t="shared" si="7"/>
        <v>1</v>
      </c>
    </row>
    <row r="32" spans="1:24" ht="15.75" x14ac:dyDescent="0.25">
      <c r="A32" s="10"/>
      <c r="B32" s="40" t="s">
        <v>34</v>
      </c>
      <c r="C32" s="41">
        <v>72800</v>
      </c>
      <c r="D32" s="41">
        <v>686</v>
      </c>
      <c r="E32" s="41">
        <v>232</v>
      </c>
      <c r="F32" s="41">
        <v>479</v>
      </c>
      <c r="G32" s="41">
        <v>30160</v>
      </c>
      <c r="H32" s="42">
        <f t="shared" si="11"/>
        <v>0.27294429708222812</v>
      </c>
      <c r="I32" s="42">
        <f t="shared" si="9"/>
        <v>9.2307692307692313E-2</v>
      </c>
      <c r="J32" s="42">
        <f t="shared" si="10"/>
        <v>0.19058355437665783</v>
      </c>
      <c r="K32" s="43"/>
      <c r="L32" s="44" t="s">
        <v>34</v>
      </c>
      <c r="M32" s="45">
        <v>85200</v>
      </c>
      <c r="N32" s="45">
        <v>1008</v>
      </c>
      <c r="O32" s="45">
        <v>318</v>
      </c>
      <c r="P32" s="45">
        <v>710</v>
      </c>
      <c r="Q32" s="45">
        <v>35093</v>
      </c>
      <c r="R32" s="46">
        <f t="shared" si="8"/>
        <v>0.34468412503918161</v>
      </c>
      <c r="S32" s="46">
        <f t="shared" si="3"/>
        <v>0.10873963468497991</v>
      </c>
      <c r="T32" s="46">
        <f t="shared" si="4"/>
        <v>0.24278346108910609</v>
      </c>
      <c r="V32" s="9">
        <f t="shared" si="5"/>
        <v>1</v>
      </c>
      <c r="W32" s="9">
        <f t="shared" si="6"/>
        <v>1</v>
      </c>
      <c r="X32" s="9">
        <f t="shared" si="7"/>
        <v>1</v>
      </c>
    </row>
    <row r="33" spans="1:24" ht="15.75" x14ac:dyDescent="0.25">
      <c r="A33" s="10"/>
      <c r="B33" s="40" t="s">
        <v>35</v>
      </c>
      <c r="C33" s="41">
        <v>97700</v>
      </c>
      <c r="D33" s="41">
        <v>1000</v>
      </c>
      <c r="E33" s="41">
        <v>301</v>
      </c>
      <c r="F33" s="41">
        <v>623</v>
      </c>
      <c r="G33" s="41">
        <v>40663</v>
      </c>
      <c r="H33" s="42">
        <f t="shared" si="11"/>
        <v>0.29510857536335244</v>
      </c>
      <c r="I33" s="42">
        <f t="shared" si="9"/>
        <v>8.8827681184369081E-2</v>
      </c>
      <c r="J33" s="42">
        <f t="shared" si="10"/>
        <v>0.18385264245136856</v>
      </c>
      <c r="K33" s="43"/>
      <c r="L33" s="44" t="s">
        <v>35</v>
      </c>
      <c r="M33" s="45">
        <v>159200</v>
      </c>
      <c r="N33" s="45">
        <v>1460</v>
      </c>
      <c r="O33" s="45">
        <v>433</v>
      </c>
      <c r="P33" s="45">
        <v>965</v>
      </c>
      <c r="Q33" s="45">
        <v>50579</v>
      </c>
      <c r="R33" s="46">
        <f t="shared" si="8"/>
        <v>0.34638881749342615</v>
      </c>
      <c r="S33" s="46">
        <f t="shared" si="3"/>
        <v>0.10273038217442021</v>
      </c>
      <c r="T33" s="46">
        <f t="shared" si="4"/>
        <v>0.22894877320627138</v>
      </c>
      <c r="V33" s="9">
        <f t="shared" si="5"/>
        <v>1</v>
      </c>
      <c r="W33" s="9">
        <f t="shared" si="6"/>
        <v>1</v>
      </c>
      <c r="X33" s="9">
        <f t="shared" si="7"/>
        <v>1</v>
      </c>
    </row>
    <row r="34" spans="1:24" ht="15.75" x14ac:dyDescent="0.25">
      <c r="A34" s="10"/>
      <c r="B34" s="40" t="s">
        <v>36</v>
      </c>
      <c r="C34" s="41">
        <v>56200</v>
      </c>
      <c r="D34" s="41">
        <v>547</v>
      </c>
      <c r="E34" s="41">
        <v>189</v>
      </c>
      <c r="F34" s="41">
        <v>387</v>
      </c>
      <c r="G34" s="41">
        <v>27923</v>
      </c>
      <c r="H34" s="42">
        <f t="shared" si="11"/>
        <v>0.23507502775489739</v>
      </c>
      <c r="I34" s="42">
        <f t="shared" si="9"/>
        <v>8.1223364251692159E-2</v>
      </c>
      <c r="J34" s="42">
        <f t="shared" si="10"/>
        <v>0.16631450775346487</v>
      </c>
      <c r="K34" s="43"/>
      <c r="L34" s="44" t="s">
        <v>36</v>
      </c>
      <c r="M34" s="45">
        <v>85100</v>
      </c>
      <c r="N34" s="45">
        <v>931</v>
      </c>
      <c r="O34" s="45">
        <v>283</v>
      </c>
      <c r="P34" s="45">
        <v>644</v>
      </c>
      <c r="Q34" s="45">
        <v>35020</v>
      </c>
      <c r="R34" s="46">
        <f t="shared" si="8"/>
        <v>0.31901770416904623</v>
      </c>
      <c r="S34" s="46">
        <f t="shared" si="3"/>
        <v>9.6973158195316961E-2</v>
      </c>
      <c r="T34" s="46">
        <f t="shared" si="4"/>
        <v>0.22067390062821246</v>
      </c>
      <c r="V34" s="9">
        <f t="shared" si="5"/>
        <v>1</v>
      </c>
      <c r="W34" s="9">
        <f t="shared" si="6"/>
        <v>1</v>
      </c>
      <c r="X34" s="9">
        <f t="shared" si="7"/>
        <v>1</v>
      </c>
    </row>
    <row r="35" spans="1:24" ht="15.75" x14ac:dyDescent="0.25">
      <c r="A35" s="10"/>
      <c r="B35" s="40" t="s">
        <v>37</v>
      </c>
      <c r="C35" s="41">
        <v>104000</v>
      </c>
      <c r="D35" s="41">
        <v>881</v>
      </c>
      <c r="E35" s="41">
        <v>328</v>
      </c>
      <c r="F35" s="41">
        <v>615</v>
      </c>
      <c r="G35" s="41">
        <v>39635</v>
      </c>
      <c r="H35" s="42">
        <f t="shared" si="11"/>
        <v>0.26673394726882804</v>
      </c>
      <c r="I35" s="42">
        <f t="shared" si="9"/>
        <v>9.9306168790210675E-2</v>
      </c>
      <c r="J35" s="42">
        <f t="shared" si="10"/>
        <v>0.186199066481645</v>
      </c>
      <c r="K35" s="43"/>
      <c r="L35" s="44" t="s">
        <v>37</v>
      </c>
      <c r="M35" s="45">
        <v>157800</v>
      </c>
      <c r="N35" s="45">
        <v>1283</v>
      </c>
      <c r="O35" s="45">
        <v>467</v>
      </c>
      <c r="P35" s="45">
        <v>860</v>
      </c>
      <c r="Q35" s="45">
        <v>45798</v>
      </c>
      <c r="R35" s="46">
        <f t="shared" si="8"/>
        <v>0.33617188523516311</v>
      </c>
      <c r="S35" s="46">
        <f t="shared" si="3"/>
        <v>0.12236342198349273</v>
      </c>
      <c r="T35" s="46">
        <f t="shared" si="4"/>
        <v>0.22533735097602514</v>
      </c>
      <c r="V35" s="9">
        <f t="shared" si="5"/>
        <v>1</v>
      </c>
      <c r="W35" s="9">
        <f t="shared" si="6"/>
        <v>1</v>
      </c>
      <c r="X35" s="9">
        <f t="shared" si="7"/>
        <v>1</v>
      </c>
    </row>
    <row r="36" spans="1:24" ht="15.75" x14ac:dyDescent="0.25">
      <c r="A36" s="10"/>
      <c r="B36" s="40" t="s">
        <v>38</v>
      </c>
      <c r="C36" s="41">
        <v>66700</v>
      </c>
      <c r="D36" s="41">
        <v>687</v>
      </c>
      <c r="E36" s="41">
        <v>204</v>
      </c>
      <c r="F36" s="41">
        <v>368</v>
      </c>
      <c r="G36" s="41">
        <v>29744</v>
      </c>
      <c r="H36" s="42">
        <f t="shared" si="11"/>
        <v>0.27716514254975794</v>
      </c>
      <c r="I36" s="42">
        <f t="shared" si="9"/>
        <v>8.2302313071543842E-2</v>
      </c>
      <c r="J36" s="42">
        <f t="shared" si="10"/>
        <v>0.14846691769768694</v>
      </c>
      <c r="K36" s="43"/>
      <c r="L36" s="44" t="s">
        <v>38</v>
      </c>
      <c r="M36" s="45">
        <v>92100</v>
      </c>
      <c r="N36" s="45">
        <v>997</v>
      </c>
      <c r="O36" s="45">
        <v>335</v>
      </c>
      <c r="P36" s="45">
        <v>601</v>
      </c>
      <c r="Q36" s="45">
        <v>35098</v>
      </c>
      <c r="R36" s="46">
        <f t="shared" si="8"/>
        <v>0.34087412388170268</v>
      </c>
      <c r="S36" s="46">
        <f t="shared" si="3"/>
        <v>0.11453644082283891</v>
      </c>
      <c r="T36" s="46">
        <f t="shared" si="4"/>
        <v>0.20548179383440651</v>
      </c>
      <c r="V36" s="9">
        <f t="shared" si="5"/>
        <v>1</v>
      </c>
      <c r="W36" s="9">
        <f t="shared" si="6"/>
        <v>1</v>
      </c>
      <c r="X36" s="9">
        <f t="shared" si="7"/>
        <v>1</v>
      </c>
    </row>
    <row r="37" spans="1:24" ht="15.75" x14ac:dyDescent="0.25">
      <c r="A37" s="10"/>
      <c r="B37" s="40" t="s">
        <v>39</v>
      </c>
      <c r="C37" s="41">
        <v>77000</v>
      </c>
      <c r="D37" s="41">
        <v>801</v>
      </c>
      <c r="E37" s="41">
        <v>240</v>
      </c>
      <c r="F37" s="41">
        <v>385</v>
      </c>
      <c r="G37" s="41">
        <v>32998</v>
      </c>
      <c r="H37" s="42">
        <f t="shared" si="11"/>
        <v>0.29129038123522638</v>
      </c>
      <c r="I37" s="42">
        <f t="shared" si="9"/>
        <v>8.7278016849506035E-2</v>
      </c>
      <c r="J37" s="42">
        <f t="shared" si="10"/>
        <v>0.14000848536274926</v>
      </c>
      <c r="K37" s="43"/>
      <c r="L37" s="44" t="s">
        <v>39</v>
      </c>
      <c r="M37" s="45">
        <v>135200</v>
      </c>
      <c r="N37" s="45">
        <v>1075</v>
      </c>
      <c r="O37" s="45">
        <v>414</v>
      </c>
      <c r="P37" s="45">
        <v>716</v>
      </c>
      <c r="Q37" s="45">
        <v>43355</v>
      </c>
      <c r="R37" s="46">
        <f t="shared" si="8"/>
        <v>0.29754353592434551</v>
      </c>
      <c r="S37" s="46">
        <f t="shared" si="3"/>
        <v>0.11458885941644563</v>
      </c>
      <c r="T37" s="46">
        <f t="shared" si="4"/>
        <v>0.19817783415984316</v>
      </c>
      <c r="V37" s="9">
        <f t="shared" si="5"/>
        <v>1</v>
      </c>
      <c r="W37" s="9">
        <f t="shared" si="6"/>
        <v>1</v>
      </c>
      <c r="X37" s="9">
        <f t="shared" si="7"/>
        <v>1</v>
      </c>
    </row>
    <row r="38" spans="1:24" ht="15.75" x14ac:dyDescent="0.25">
      <c r="A38" s="10"/>
      <c r="B38" s="40" t="s">
        <v>40</v>
      </c>
      <c r="C38" s="41">
        <v>67100</v>
      </c>
      <c r="D38" s="41">
        <v>644</v>
      </c>
      <c r="E38" s="41">
        <v>233</v>
      </c>
      <c r="F38" s="41">
        <v>420</v>
      </c>
      <c r="G38" s="41">
        <v>30651</v>
      </c>
      <c r="H38" s="42">
        <f t="shared" si="11"/>
        <v>0.25212880493295486</v>
      </c>
      <c r="I38" s="42">
        <f t="shared" si="9"/>
        <v>9.1220514828227461E-2</v>
      </c>
      <c r="J38" s="42">
        <f t="shared" si="10"/>
        <v>0.164431829304101</v>
      </c>
      <c r="K38" s="43"/>
      <c r="L38" s="44" t="s">
        <v>40</v>
      </c>
      <c r="M38" s="45">
        <v>109800</v>
      </c>
      <c r="N38" s="45">
        <v>1127</v>
      </c>
      <c r="O38" s="45">
        <v>320</v>
      </c>
      <c r="P38" s="45">
        <v>548</v>
      </c>
      <c r="Q38" s="45">
        <v>35864</v>
      </c>
      <c r="R38" s="46">
        <f t="shared" si="8"/>
        <v>0.37709123354896273</v>
      </c>
      <c r="S38" s="46">
        <f t="shared" si="3"/>
        <v>0.10707115770689271</v>
      </c>
      <c r="T38" s="46">
        <f t="shared" si="4"/>
        <v>0.18335935757305377</v>
      </c>
      <c r="V38" s="9">
        <f t="shared" si="5"/>
        <v>1</v>
      </c>
      <c r="W38" s="9">
        <f t="shared" si="6"/>
        <v>1</v>
      </c>
      <c r="X38" s="9">
        <f t="shared" si="7"/>
        <v>1</v>
      </c>
    </row>
    <row r="39" spans="1:24" ht="15.75" x14ac:dyDescent="0.25">
      <c r="A39" s="10"/>
      <c r="B39" s="40" t="s">
        <v>41</v>
      </c>
      <c r="C39" s="41">
        <v>100600</v>
      </c>
      <c r="D39" s="41">
        <v>891</v>
      </c>
      <c r="E39" s="41">
        <v>267</v>
      </c>
      <c r="F39" s="41">
        <v>534</v>
      </c>
      <c r="G39" s="41">
        <v>36903</v>
      </c>
      <c r="H39" s="42">
        <f t="shared" si="11"/>
        <v>0.28973254206975041</v>
      </c>
      <c r="I39" s="42">
        <f t="shared" si="9"/>
        <v>8.6822209576457199E-2</v>
      </c>
      <c r="J39" s="42">
        <f t="shared" si="10"/>
        <v>0.1736444191529144</v>
      </c>
      <c r="K39" s="43"/>
      <c r="L39" s="44" t="s">
        <v>41</v>
      </c>
      <c r="M39" s="45">
        <v>140100</v>
      </c>
      <c r="N39" s="45">
        <v>1256</v>
      </c>
      <c r="O39" s="45">
        <v>417</v>
      </c>
      <c r="P39" s="45">
        <v>936</v>
      </c>
      <c r="Q39" s="45">
        <v>46403</v>
      </c>
      <c r="R39" s="46">
        <f t="shared" si="8"/>
        <v>0.32480658578109173</v>
      </c>
      <c r="S39" s="46">
        <f t="shared" si="3"/>
        <v>0.10783785531107902</v>
      </c>
      <c r="T39" s="46">
        <f t="shared" si="4"/>
        <v>0.24205331551839321</v>
      </c>
      <c r="V39" s="9">
        <f>IF(R39&gt;H39,1,0)</f>
        <v>1</v>
      </c>
      <c r="W39" s="9">
        <f t="shared" ref="W39:X39" si="12">IF(S39&gt;I39,1,0)</f>
        <v>1</v>
      </c>
      <c r="X39" s="9">
        <f t="shared" si="12"/>
        <v>1</v>
      </c>
    </row>
    <row r="40" spans="1:24" ht="15.75" x14ac:dyDescent="0.25">
      <c r="A40" s="10"/>
      <c r="B40" s="40" t="s">
        <v>42</v>
      </c>
      <c r="C40" s="41">
        <v>112900</v>
      </c>
      <c r="D40" s="41">
        <v>968</v>
      </c>
      <c r="E40" s="41">
        <v>342</v>
      </c>
      <c r="F40" s="41">
        <v>646</v>
      </c>
      <c r="G40" s="41">
        <v>40319</v>
      </c>
      <c r="H40" s="42">
        <f t="shared" si="11"/>
        <v>0.28810238349165407</v>
      </c>
      <c r="I40" s="42">
        <f t="shared" si="9"/>
        <v>0.10178823879560504</v>
      </c>
      <c r="J40" s="42">
        <f t="shared" si="10"/>
        <v>0.1922666732805873</v>
      </c>
      <c r="K40" s="43"/>
      <c r="L40" s="44" t="s">
        <v>42</v>
      </c>
      <c r="M40" s="45">
        <v>157400</v>
      </c>
      <c r="N40" s="45">
        <v>1365</v>
      </c>
      <c r="O40" s="45">
        <v>520</v>
      </c>
      <c r="P40" s="45">
        <v>951</v>
      </c>
      <c r="Q40" s="45">
        <v>48537</v>
      </c>
      <c r="R40" s="46">
        <f t="shared" si="8"/>
        <v>0.33747450398664935</v>
      </c>
      <c r="S40" s="46">
        <f t="shared" si="3"/>
        <v>0.12856171580443784</v>
      </c>
      <c r="T40" s="46">
        <f t="shared" si="4"/>
        <v>0.23511959948080846</v>
      </c>
      <c r="V40" s="9">
        <f t="shared" ref="V40:V72" si="13">IF(R40&gt;H40,1,0)</f>
        <v>1</v>
      </c>
      <c r="W40" s="9">
        <f t="shared" ref="W40:W72" si="14">IF(S40&gt;I40,1,0)</f>
        <v>1</v>
      </c>
      <c r="X40" s="9">
        <f t="shared" ref="X40:X72" si="15">IF(T40&gt;J40,1,0)</f>
        <v>1</v>
      </c>
    </row>
    <row r="41" spans="1:24" ht="15.75" x14ac:dyDescent="0.25">
      <c r="A41" s="10"/>
      <c r="B41" s="40" t="s">
        <v>43</v>
      </c>
      <c r="C41" s="41">
        <v>110900</v>
      </c>
      <c r="D41" s="41">
        <v>1031</v>
      </c>
      <c r="E41" s="41">
        <v>320</v>
      </c>
      <c r="F41" s="41">
        <v>606</v>
      </c>
      <c r="G41" s="41">
        <v>37517</v>
      </c>
      <c r="H41" s="42">
        <f t="shared" si="11"/>
        <v>0.32977050403816938</v>
      </c>
      <c r="I41" s="42">
        <f t="shared" si="9"/>
        <v>0.10235359970146866</v>
      </c>
      <c r="J41" s="42">
        <f t="shared" si="10"/>
        <v>0.1938321294346563</v>
      </c>
      <c r="K41" s="43"/>
      <c r="L41" s="44" t="s">
        <v>43</v>
      </c>
      <c r="M41" s="45">
        <v>180900</v>
      </c>
      <c r="N41" s="45">
        <v>1431</v>
      </c>
      <c r="O41" s="45">
        <v>456</v>
      </c>
      <c r="P41" s="45">
        <v>925</v>
      </c>
      <c r="Q41" s="45">
        <v>46745</v>
      </c>
      <c r="R41" s="46">
        <f t="shared" si="8"/>
        <v>0.36735479730452453</v>
      </c>
      <c r="S41" s="46">
        <f t="shared" si="3"/>
        <v>0.1170606481976682</v>
      </c>
      <c r="T41" s="46">
        <f t="shared" si="4"/>
        <v>0.23745855171676114</v>
      </c>
      <c r="V41" s="9">
        <f t="shared" si="13"/>
        <v>1</v>
      </c>
      <c r="W41" s="9">
        <f t="shared" si="14"/>
        <v>1</v>
      </c>
      <c r="X41" s="9">
        <f t="shared" si="15"/>
        <v>1</v>
      </c>
    </row>
    <row r="42" spans="1:24" ht="15.75" x14ac:dyDescent="0.25">
      <c r="A42" s="10"/>
      <c r="B42" s="40" t="s">
        <v>44</v>
      </c>
      <c r="C42" s="41">
        <v>75800</v>
      </c>
      <c r="D42" s="41">
        <v>654</v>
      </c>
      <c r="E42" s="41">
        <v>233</v>
      </c>
      <c r="F42" s="41">
        <v>413</v>
      </c>
      <c r="G42" s="41">
        <v>26959</v>
      </c>
      <c r="H42" s="42">
        <f t="shared" si="11"/>
        <v>0.29110872064987575</v>
      </c>
      <c r="I42" s="42">
        <f t="shared" si="9"/>
        <v>0.10371304573611781</v>
      </c>
      <c r="J42" s="42">
        <f t="shared" si="10"/>
        <v>0.18383471197002857</v>
      </c>
      <c r="K42" s="43"/>
      <c r="L42" s="44" t="s">
        <v>44</v>
      </c>
      <c r="M42" s="45">
        <v>88600</v>
      </c>
      <c r="N42" s="45">
        <v>1014</v>
      </c>
      <c r="O42" s="45">
        <v>302</v>
      </c>
      <c r="P42" s="45">
        <v>671</v>
      </c>
      <c r="Q42" s="45">
        <v>35782</v>
      </c>
      <c r="R42" s="46">
        <f t="shared" si="8"/>
        <v>0.34005924766642448</v>
      </c>
      <c r="S42" s="46">
        <f t="shared" si="3"/>
        <v>0.10127997317086804</v>
      </c>
      <c r="T42" s="46">
        <f t="shared" si="4"/>
        <v>0.22502934436308758</v>
      </c>
      <c r="V42" s="9">
        <f t="shared" si="13"/>
        <v>1</v>
      </c>
      <c r="W42" s="9">
        <f t="shared" si="14"/>
        <v>0</v>
      </c>
      <c r="X42" s="9">
        <f t="shared" si="15"/>
        <v>1</v>
      </c>
    </row>
    <row r="43" spans="1:24" ht="15.75" x14ac:dyDescent="0.25">
      <c r="A43" s="10"/>
      <c r="B43" s="40" t="s">
        <v>45</v>
      </c>
      <c r="C43" s="41">
        <v>66300</v>
      </c>
      <c r="D43" s="41">
        <v>703</v>
      </c>
      <c r="E43" s="41">
        <v>209</v>
      </c>
      <c r="F43" s="41">
        <v>350</v>
      </c>
      <c r="G43" s="41">
        <v>28840</v>
      </c>
      <c r="H43" s="42">
        <f t="shared" si="11"/>
        <v>0.2925104022191401</v>
      </c>
      <c r="I43" s="42">
        <f t="shared" si="9"/>
        <v>8.6962552011095706E-2</v>
      </c>
      <c r="J43" s="42">
        <f t="shared" si="10"/>
        <v>0.14563106796116504</v>
      </c>
      <c r="K43" s="43"/>
      <c r="L43" s="44" t="s">
        <v>45</v>
      </c>
      <c r="M43" s="45">
        <v>74000</v>
      </c>
      <c r="N43" s="45">
        <v>917</v>
      </c>
      <c r="O43" s="45">
        <v>320</v>
      </c>
      <c r="P43" s="45">
        <v>573</v>
      </c>
      <c r="Q43" s="45">
        <v>39406</v>
      </c>
      <c r="R43" s="46">
        <f t="shared" si="8"/>
        <v>0.27924681520580624</v>
      </c>
      <c r="S43" s="46">
        <f t="shared" si="3"/>
        <v>9.7447089275744816E-2</v>
      </c>
      <c r="T43" s="46">
        <f t="shared" si="4"/>
        <v>0.17449119423438056</v>
      </c>
      <c r="V43" s="9">
        <f t="shared" si="13"/>
        <v>0</v>
      </c>
      <c r="W43" s="9">
        <f t="shared" si="14"/>
        <v>1</v>
      </c>
      <c r="X43" s="9">
        <f t="shared" si="15"/>
        <v>1</v>
      </c>
    </row>
    <row r="44" spans="1:24" ht="15.75" x14ac:dyDescent="0.25">
      <c r="A44" s="10"/>
      <c r="B44" s="40" t="s">
        <v>46</v>
      </c>
      <c r="C44" s="41">
        <v>54800</v>
      </c>
      <c r="D44" s="41">
        <v>659</v>
      </c>
      <c r="E44" s="41">
        <v>233</v>
      </c>
      <c r="F44" s="41">
        <v>347</v>
      </c>
      <c r="G44" s="41">
        <v>26533</v>
      </c>
      <c r="H44" s="42">
        <f t="shared" si="11"/>
        <v>0.29804394527569444</v>
      </c>
      <c r="I44" s="42">
        <f t="shared" si="9"/>
        <v>0.1053782082689481</v>
      </c>
      <c r="J44" s="42">
        <f t="shared" si="10"/>
        <v>0.15693664493272527</v>
      </c>
      <c r="K44" s="43"/>
      <c r="L44" s="44" t="s">
        <v>46</v>
      </c>
      <c r="M44" s="45">
        <v>78500</v>
      </c>
      <c r="N44" s="45">
        <v>932</v>
      </c>
      <c r="O44" s="45">
        <v>351</v>
      </c>
      <c r="P44" s="45">
        <v>599</v>
      </c>
      <c r="Q44" s="45">
        <v>32164</v>
      </c>
      <c r="R44" s="46">
        <f t="shared" si="8"/>
        <v>0.34771794552916302</v>
      </c>
      <c r="S44" s="46">
        <f t="shared" si="3"/>
        <v>0.13095386146001742</v>
      </c>
      <c r="T44" s="46">
        <f t="shared" si="4"/>
        <v>0.22347966670812089</v>
      </c>
      <c r="V44" s="9">
        <f t="shared" si="13"/>
        <v>1</v>
      </c>
      <c r="W44" s="9">
        <f t="shared" si="14"/>
        <v>1</v>
      </c>
      <c r="X44" s="9">
        <f t="shared" si="15"/>
        <v>1</v>
      </c>
    </row>
    <row r="45" spans="1:24" ht="15.75" x14ac:dyDescent="0.25">
      <c r="A45" s="10"/>
      <c r="B45" s="40" t="s">
        <v>47</v>
      </c>
      <c r="C45" s="41">
        <v>119400</v>
      </c>
      <c r="D45" s="41">
        <v>1002</v>
      </c>
      <c r="E45" s="41">
        <v>334</v>
      </c>
      <c r="F45" s="41">
        <v>637</v>
      </c>
      <c r="G45" s="41">
        <v>38673</v>
      </c>
      <c r="H45" s="42">
        <f t="shared" si="11"/>
        <v>0.31091459157551782</v>
      </c>
      <c r="I45" s="42">
        <f t="shared" si="9"/>
        <v>0.10363819719183927</v>
      </c>
      <c r="J45" s="42">
        <f t="shared" si="10"/>
        <v>0.19765728027305873</v>
      </c>
      <c r="K45" s="43"/>
      <c r="L45" s="44" t="s">
        <v>47</v>
      </c>
      <c r="M45" s="45">
        <v>169000</v>
      </c>
      <c r="N45" s="45">
        <v>1503</v>
      </c>
      <c r="O45" s="45">
        <v>481</v>
      </c>
      <c r="P45" s="45">
        <v>954</v>
      </c>
      <c r="Q45" s="45">
        <v>49675</v>
      </c>
      <c r="R45" s="46">
        <f t="shared" si="8"/>
        <v>0.36308002013085056</v>
      </c>
      <c r="S45" s="46">
        <f t="shared" si="3"/>
        <v>0.11619526925012581</v>
      </c>
      <c r="T45" s="46">
        <f t="shared" si="4"/>
        <v>0.23045797684952191</v>
      </c>
      <c r="V45" s="9">
        <f t="shared" si="13"/>
        <v>1</v>
      </c>
      <c r="W45" s="9">
        <f t="shared" si="14"/>
        <v>1</v>
      </c>
      <c r="X45" s="9">
        <f t="shared" si="15"/>
        <v>1</v>
      </c>
    </row>
    <row r="46" spans="1:24" ht="15.75" x14ac:dyDescent="0.25">
      <c r="A46" s="10"/>
      <c r="B46" s="40" t="s">
        <v>48</v>
      </c>
      <c r="C46" s="41">
        <v>81300</v>
      </c>
      <c r="D46" s="41">
        <v>746</v>
      </c>
      <c r="E46" s="41">
        <v>235</v>
      </c>
      <c r="F46" s="41">
        <v>513</v>
      </c>
      <c r="G46" s="41">
        <v>31944</v>
      </c>
      <c r="H46" s="42">
        <f t="shared" si="11"/>
        <v>0.28024042073628852</v>
      </c>
      <c r="I46" s="42">
        <f t="shared" si="9"/>
        <v>8.8279489105935388E-2</v>
      </c>
      <c r="J46" s="42">
        <f t="shared" si="10"/>
        <v>0.1927122464312547</v>
      </c>
      <c r="K46" s="43"/>
      <c r="L46" s="44" t="s">
        <v>48</v>
      </c>
      <c r="M46" s="45">
        <v>111000</v>
      </c>
      <c r="N46" s="45">
        <v>1062</v>
      </c>
      <c r="O46" s="45">
        <v>364</v>
      </c>
      <c r="P46" s="45">
        <v>803</v>
      </c>
      <c r="Q46" s="45">
        <v>39459</v>
      </c>
      <c r="R46" s="46">
        <f t="shared" si="8"/>
        <v>0.32296814414962366</v>
      </c>
      <c r="S46" s="46">
        <f t="shared" si="3"/>
        <v>0.11069717935071846</v>
      </c>
      <c r="T46" s="46">
        <f t="shared" si="4"/>
        <v>0.2442028434577663</v>
      </c>
      <c r="V46" s="9">
        <f t="shared" si="13"/>
        <v>1</v>
      </c>
      <c r="W46" s="9">
        <f t="shared" si="14"/>
        <v>1</v>
      </c>
      <c r="X46" s="9">
        <f t="shared" si="15"/>
        <v>1</v>
      </c>
    </row>
    <row r="47" spans="1:24" ht="15.75" x14ac:dyDescent="0.25">
      <c r="A47" s="10"/>
      <c r="B47" s="40" t="s">
        <v>49</v>
      </c>
      <c r="C47" s="41">
        <v>152400</v>
      </c>
      <c r="D47" s="41">
        <v>1139</v>
      </c>
      <c r="E47" s="41">
        <v>368</v>
      </c>
      <c r="F47" s="41">
        <v>633</v>
      </c>
      <c r="G47" s="41">
        <v>43083</v>
      </c>
      <c r="H47" s="42">
        <f t="shared" si="11"/>
        <v>0.31724810249982593</v>
      </c>
      <c r="I47" s="42">
        <f t="shared" si="9"/>
        <v>0.10249982591741522</v>
      </c>
      <c r="J47" s="42">
        <f t="shared" si="10"/>
        <v>0.17631084186337997</v>
      </c>
      <c r="K47" s="43"/>
      <c r="L47" s="44" t="s">
        <v>49</v>
      </c>
      <c r="M47" s="45">
        <v>200200</v>
      </c>
      <c r="N47" s="45">
        <v>1612</v>
      </c>
      <c r="O47" s="45">
        <v>534</v>
      </c>
      <c r="P47" s="45">
        <v>971</v>
      </c>
      <c r="Q47" s="45">
        <v>51593</v>
      </c>
      <c r="R47" s="46">
        <f t="shared" si="8"/>
        <v>0.37493458414901248</v>
      </c>
      <c r="S47" s="46">
        <f t="shared" si="3"/>
        <v>0.12420289574167039</v>
      </c>
      <c r="T47" s="46">
        <f t="shared" si="4"/>
        <v>0.22584459132052798</v>
      </c>
      <c r="V47" s="9">
        <f t="shared" si="13"/>
        <v>1</v>
      </c>
      <c r="W47" s="9">
        <f t="shared" si="14"/>
        <v>1</v>
      </c>
      <c r="X47" s="9">
        <f t="shared" si="15"/>
        <v>1</v>
      </c>
    </row>
    <row r="48" spans="1:24" ht="15.75" x14ac:dyDescent="0.25">
      <c r="A48" s="10"/>
      <c r="B48" s="40" t="s">
        <v>50</v>
      </c>
      <c r="C48" s="41">
        <v>124000</v>
      </c>
      <c r="D48" s="41">
        <v>1206</v>
      </c>
      <c r="E48" s="41">
        <v>428</v>
      </c>
      <c r="F48" s="41">
        <v>647</v>
      </c>
      <c r="G48" s="41">
        <v>35966</v>
      </c>
      <c r="H48" s="42">
        <f t="shared" si="11"/>
        <v>0.4023800255797142</v>
      </c>
      <c r="I48" s="42">
        <f t="shared" si="9"/>
        <v>0.14280153478285046</v>
      </c>
      <c r="J48" s="42">
        <f t="shared" si="10"/>
        <v>0.21587054440304732</v>
      </c>
      <c r="K48" s="43"/>
      <c r="L48" s="44" t="s">
        <v>50</v>
      </c>
      <c r="M48" s="45">
        <v>203300</v>
      </c>
      <c r="N48" s="45">
        <v>1691</v>
      </c>
      <c r="O48" s="45">
        <v>560</v>
      </c>
      <c r="P48" s="45">
        <v>1112</v>
      </c>
      <c r="Q48" s="45">
        <v>43129</v>
      </c>
      <c r="R48" s="46">
        <f t="shared" si="8"/>
        <v>0.47049549027336596</v>
      </c>
      <c r="S48" s="46">
        <f t="shared" si="3"/>
        <v>0.15581163486285329</v>
      </c>
      <c r="T48" s="46">
        <f t="shared" si="4"/>
        <v>0.30939738922766585</v>
      </c>
      <c r="V48" s="9">
        <f t="shared" si="13"/>
        <v>1</v>
      </c>
      <c r="W48" s="9">
        <f t="shared" si="14"/>
        <v>1</v>
      </c>
      <c r="X48" s="9">
        <f t="shared" si="15"/>
        <v>1</v>
      </c>
    </row>
    <row r="49" spans="1:24" ht="15.75" x14ac:dyDescent="0.25">
      <c r="A49" s="10"/>
      <c r="B49" s="40" t="s">
        <v>51</v>
      </c>
      <c r="C49" s="41">
        <v>241200</v>
      </c>
      <c r="D49" s="41">
        <v>1436</v>
      </c>
      <c r="E49" s="41">
        <v>490</v>
      </c>
      <c r="F49" s="41">
        <v>820</v>
      </c>
      <c r="G49" s="41">
        <v>42283</v>
      </c>
      <c r="H49" s="42">
        <f t="shared" si="11"/>
        <v>0.40753967315469575</v>
      </c>
      <c r="I49" s="42">
        <f t="shared" si="9"/>
        <v>0.13906298039401177</v>
      </c>
      <c r="J49" s="42">
        <f t="shared" si="10"/>
        <v>0.23271764065936665</v>
      </c>
      <c r="K49" s="43"/>
      <c r="L49" s="44" t="s">
        <v>51</v>
      </c>
      <c r="M49" s="45">
        <v>386400</v>
      </c>
      <c r="N49" s="45">
        <v>2210</v>
      </c>
      <c r="O49" s="45">
        <v>628</v>
      </c>
      <c r="P49" s="45">
        <v>1385</v>
      </c>
      <c r="Q49" s="45">
        <v>57290</v>
      </c>
      <c r="R49" s="46">
        <f t="shared" si="8"/>
        <v>0.4629080118694362</v>
      </c>
      <c r="S49" s="46">
        <f t="shared" si="3"/>
        <v>0.13154128120090766</v>
      </c>
      <c r="T49" s="46">
        <f t="shared" si="4"/>
        <v>0.29010298481410368</v>
      </c>
      <c r="V49" s="9">
        <f t="shared" si="13"/>
        <v>1</v>
      </c>
      <c r="W49" s="9">
        <f t="shared" si="14"/>
        <v>0</v>
      </c>
      <c r="X49" s="9">
        <f t="shared" si="15"/>
        <v>1</v>
      </c>
    </row>
    <row r="50" spans="1:24" ht="15.75" x14ac:dyDescent="0.25">
      <c r="A50" s="10"/>
      <c r="B50" s="40" t="s">
        <v>52</v>
      </c>
      <c r="C50" s="41">
        <v>126700</v>
      </c>
      <c r="D50" s="41">
        <v>1018</v>
      </c>
      <c r="E50" s="41">
        <v>279</v>
      </c>
      <c r="F50" s="41">
        <v>553</v>
      </c>
      <c r="G50" s="41">
        <v>46022</v>
      </c>
      <c r="H50" s="42">
        <f t="shared" si="11"/>
        <v>0.26543826865412196</v>
      </c>
      <c r="I50" s="42">
        <f t="shared" si="9"/>
        <v>7.2747816261787834E-2</v>
      </c>
      <c r="J50" s="42">
        <f t="shared" si="10"/>
        <v>0.14419190821780886</v>
      </c>
      <c r="K50" s="43"/>
      <c r="L50" s="44" t="s">
        <v>52</v>
      </c>
      <c r="M50" s="45">
        <v>177100</v>
      </c>
      <c r="N50" s="45">
        <v>1388</v>
      </c>
      <c r="O50" s="45">
        <v>401</v>
      </c>
      <c r="P50" s="45">
        <v>1046</v>
      </c>
      <c r="Q50" s="45">
        <v>54116</v>
      </c>
      <c r="R50" s="46">
        <f t="shared" si="8"/>
        <v>0.30778328036070662</v>
      </c>
      <c r="S50" s="46">
        <f t="shared" si="3"/>
        <v>8.8920097568186862E-2</v>
      </c>
      <c r="T50" s="46">
        <f t="shared" si="4"/>
        <v>0.23194618966664202</v>
      </c>
      <c r="V50" s="9">
        <f t="shared" si="13"/>
        <v>1</v>
      </c>
      <c r="W50" s="9">
        <f t="shared" si="14"/>
        <v>1</v>
      </c>
      <c r="X50" s="9">
        <f t="shared" si="15"/>
        <v>1</v>
      </c>
    </row>
    <row r="51" spans="1:24" ht="15.75" x14ac:dyDescent="0.25">
      <c r="A51" s="10"/>
      <c r="B51" s="40" t="s">
        <v>53</v>
      </c>
      <c r="C51" s="41">
        <v>101200</v>
      </c>
      <c r="D51" s="41">
        <v>904</v>
      </c>
      <c r="E51" s="41">
        <v>274</v>
      </c>
      <c r="F51" s="41">
        <v>601</v>
      </c>
      <c r="G51" s="41">
        <v>41474</v>
      </c>
      <c r="H51" s="42">
        <f t="shared" si="11"/>
        <v>0.2615614601919275</v>
      </c>
      <c r="I51" s="42">
        <f t="shared" si="9"/>
        <v>7.9278584173216954E-2</v>
      </c>
      <c r="J51" s="42">
        <f t="shared" si="10"/>
        <v>0.17389207696388098</v>
      </c>
      <c r="K51" s="43"/>
      <c r="L51" s="44" t="s">
        <v>53</v>
      </c>
      <c r="M51" s="45">
        <v>186300</v>
      </c>
      <c r="N51" s="45">
        <v>1485</v>
      </c>
      <c r="O51" s="45">
        <v>447</v>
      </c>
      <c r="P51" s="45">
        <v>1024</v>
      </c>
      <c r="Q51" s="45">
        <v>55880</v>
      </c>
      <c r="R51" s="46">
        <f t="shared" si="8"/>
        <v>0.31889763779527558</v>
      </c>
      <c r="S51" s="46">
        <f t="shared" si="3"/>
        <v>9.599141016463851E-2</v>
      </c>
      <c r="T51" s="46">
        <f t="shared" si="4"/>
        <v>0.21989978525411596</v>
      </c>
      <c r="V51" s="9">
        <f t="shared" si="13"/>
        <v>1</v>
      </c>
      <c r="W51" s="9">
        <f t="shared" si="14"/>
        <v>1</v>
      </c>
      <c r="X51" s="9">
        <f t="shared" si="15"/>
        <v>1</v>
      </c>
    </row>
    <row r="52" spans="1:24" ht="15.75" x14ac:dyDescent="0.25">
      <c r="A52" s="10"/>
      <c r="B52" s="40" t="s">
        <v>54</v>
      </c>
      <c r="C52" s="41">
        <v>77600</v>
      </c>
      <c r="D52" s="41">
        <v>691</v>
      </c>
      <c r="E52" s="41">
        <v>251</v>
      </c>
      <c r="F52" s="41">
        <v>486</v>
      </c>
      <c r="G52" s="41">
        <v>30456</v>
      </c>
      <c r="H52" s="42">
        <f t="shared" si="11"/>
        <v>0.27226162332545312</v>
      </c>
      <c r="I52" s="42">
        <f t="shared" si="9"/>
        <v>9.8896769109535071E-2</v>
      </c>
      <c r="J52" s="42">
        <f t="shared" si="10"/>
        <v>0.19148936170212766</v>
      </c>
      <c r="K52" s="43"/>
      <c r="L52" s="44" t="s">
        <v>54</v>
      </c>
      <c r="M52" s="45">
        <v>93800</v>
      </c>
      <c r="N52" s="45">
        <v>1048</v>
      </c>
      <c r="O52" s="45">
        <v>330</v>
      </c>
      <c r="P52" s="45">
        <v>694</v>
      </c>
      <c r="Q52" s="45">
        <v>35405</v>
      </c>
      <c r="R52" s="46">
        <f t="shared" si="8"/>
        <v>0.35520406722214376</v>
      </c>
      <c r="S52" s="46">
        <f t="shared" si="3"/>
        <v>0.11184860895353764</v>
      </c>
      <c r="T52" s="46">
        <f t="shared" si="4"/>
        <v>0.23522101398107612</v>
      </c>
      <c r="V52" s="9">
        <f t="shared" si="13"/>
        <v>1</v>
      </c>
      <c r="W52" s="9">
        <f t="shared" si="14"/>
        <v>1</v>
      </c>
      <c r="X52" s="9">
        <f t="shared" si="15"/>
        <v>1</v>
      </c>
    </row>
    <row r="53" spans="1:24" ht="15.75" x14ac:dyDescent="0.25">
      <c r="A53" s="10"/>
      <c r="B53" s="40" t="s">
        <v>55</v>
      </c>
      <c r="C53" s="41">
        <v>107500</v>
      </c>
      <c r="D53" s="41">
        <v>1032</v>
      </c>
      <c r="E53" s="41">
        <v>322</v>
      </c>
      <c r="F53" s="41">
        <v>699</v>
      </c>
      <c r="G53" s="41">
        <v>41311</v>
      </c>
      <c r="H53" s="42">
        <f t="shared" si="11"/>
        <v>0.29977487836169542</v>
      </c>
      <c r="I53" s="42">
        <f t="shared" si="9"/>
        <v>9.3534409721381717E-2</v>
      </c>
      <c r="J53" s="42">
        <f t="shared" si="10"/>
        <v>0.20304519377405533</v>
      </c>
      <c r="K53" s="43"/>
      <c r="L53" s="44" t="s">
        <v>55</v>
      </c>
      <c r="M53" s="45">
        <v>163800</v>
      </c>
      <c r="N53" s="45">
        <v>1477</v>
      </c>
      <c r="O53" s="45">
        <v>465</v>
      </c>
      <c r="P53" s="45">
        <v>1033</v>
      </c>
      <c r="Q53" s="45">
        <v>47943</v>
      </c>
      <c r="R53" s="46">
        <f t="shared" si="8"/>
        <v>0.36968900569426194</v>
      </c>
      <c r="S53" s="46">
        <f t="shared" si="3"/>
        <v>0.11638821100056317</v>
      </c>
      <c r="T53" s="46">
        <f t="shared" si="4"/>
        <v>0.25855703648082096</v>
      </c>
      <c r="V53" s="9">
        <f t="shared" si="13"/>
        <v>1</v>
      </c>
      <c r="W53" s="9">
        <f t="shared" si="14"/>
        <v>1</v>
      </c>
      <c r="X53" s="9">
        <f t="shared" si="15"/>
        <v>1</v>
      </c>
    </row>
    <row r="54" spans="1:24" ht="15.75" x14ac:dyDescent="0.25">
      <c r="A54" s="10"/>
      <c r="B54" s="40" t="s">
        <v>56</v>
      </c>
      <c r="C54" s="41">
        <v>99300</v>
      </c>
      <c r="D54" s="41">
        <v>954</v>
      </c>
      <c r="E54" s="41">
        <v>277</v>
      </c>
      <c r="F54" s="41">
        <v>714</v>
      </c>
      <c r="G54" s="41">
        <v>38214</v>
      </c>
      <c r="H54" s="42">
        <f t="shared" si="11"/>
        <v>0.299576071596797</v>
      </c>
      <c r="I54" s="42">
        <f t="shared" si="9"/>
        <v>8.6983827916470399E-2</v>
      </c>
      <c r="J54" s="42">
        <f t="shared" si="10"/>
        <v>0.22421102213848329</v>
      </c>
      <c r="K54" s="43"/>
      <c r="L54" s="44" t="s">
        <v>56</v>
      </c>
      <c r="M54" s="45">
        <v>132100</v>
      </c>
      <c r="N54" s="45">
        <v>1339</v>
      </c>
      <c r="O54" s="45">
        <v>436</v>
      </c>
      <c r="P54" s="45">
        <v>1049</v>
      </c>
      <c r="Q54" s="45">
        <v>44254</v>
      </c>
      <c r="R54" s="46">
        <f t="shared" si="8"/>
        <v>0.36308582275048584</v>
      </c>
      <c r="S54" s="46">
        <f t="shared" si="3"/>
        <v>0.11822660098522167</v>
      </c>
      <c r="T54" s="46">
        <f t="shared" si="4"/>
        <v>0.28444886337958153</v>
      </c>
      <c r="V54" s="9">
        <f t="shared" si="13"/>
        <v>1</v>
      </c>
      <c r="W54" s="9">
        <f t="shared" si="14"/>
        <v>1</v>
      </c>
      <c r="X54" s="9">
        <f t="shared" si="15"/>
        <v>1</v>
      </c>
    </row>
    <row r="55" spans="1:24" ht="15.75" x14ac:dyDescent="0.25">
      <c r="A55" s="10"/>
      <c r="B55" s="40" t="s">
        <v>57</v>
      </c>
      <c r="C55" s="41">
        <v>135200</v>
      </c>
      <c r="D55" s="41">
        <v>1189</v>
      </c>
      <c r="E55" s="41">
        <v>403</v>
      </c>
      <c r="F55" s="41">
        <v>739</v>
      </c>
      <c r="G55" s="41">
        <v>45062</v>
      </c>
      <c r="H55" s="42">
        <f t="shared" si="11"/>
        <v>0.31663042030979538</v>
      </c>
      <c r="I55" s="42">
        <f t="shared" si="9"/>
        <v>0.10731880520172207</v>
      </c>
      <c r="J55" s="42">
        <f t="shared" si="10"/>
        <v>0.19679552616395188</v>
      </c>
      <c r="K55" s="43"/>
      <c r="L55" s="44" t="s">
        <v>57</v>
      </c>
      <c r="M55" s="45">
        <v>204700</v>
      </c>
      <c r="N55" s="45">
        <v>1693</v>
      </c>
      <c r="O55" s="45">
        <v>615</v>
      </c>
      <c r="P55" s="45">
        <v>1170</v>
      </c>
      <c r="Q55" s="45">
        <v>53363</v>
      </c>
      <c r="R55" s="46">
        <f t="shared" si="8"/>
        <v>0.38071322826677662</v>
      </c>
      <c r="S55" s="46">
        <f t="shared" si="3"/>
        <v>0.13829807169761821</v>
      </c>
      <c r="T55" s="46">
        <f t="shared" si="4"/>
        <v>0.26310364859546875</v>
      </c>
      <c r="V55" s="9">
        <f t="shared" si="13"/>
        <v>1</v>
      </c>
      <c r="W55" s="9">
        <f t="shared" si="14"/>
        <v>1</v>
      </c>
      <c r="X55" s="9">
        <f t="shared" si="15"/>
        <v>1</v>
      </c>
    </row>
    <row r="56" spans="1:24" ht="15.75" x14ac:dyDescent="0.25">
      <c r="A56" s="10"/>
      <c r="B56" s="40" t="s">
        <v>58</v>
      </c>
      <c r="C56" s="41">
        <v>79600</v>
      </c>
      <c r="D56" s="41">
        <v>804</v>
      </c>
      <c r="E56" s="41">
        <v>241</v>
      </c>
      <c r="F56" s="41">
        <v>518</v>
      </c>
      <c r="G56" s="41">
        <v>32969</v>
      </c>
      <c r="H56" s="42">
        <f t="shared" si="11"/>
        <v>0.29263853923382571</v>
      </c>
      <c r="I56" s="42">
        <f t="shared" si="9"/>
        <v>8.7718766113621893E-2</v>
      </c>
      <c r="J56" s="42">
        <f t="shared" si="10"/>
        <v>0.18854075040189269</v>
      </c>
      <c r="K56" s="43"/>
      <c r="L56" s="44" t="s">
        <v>58</v>
      </c>
      <c r="M56" s="45">
        <v>117800</v>
      </c>
      <c r="N56" s="45">
        <v>1294</v>
      </c>
      <c r="O56" s="45">
        <v>367</v>
      </c>
      <c r="P56" s="45">
        <v>930</v>
      </c>
      <c r="Q56" s="45">
        <v>45064</v>
      </c>
      <c r="R56" s="46">
        <f t="shared" si="8"/>
        <v>0.34457660216580865</v>
      </c>
      <c r="S56" s="46">
        <f t="shared" si="3"/>
        <v>9.7727676193857624E-2</v>
      </c>
      <c r="T56" s="46">
        <f t="shared" si="4"/>
        <v>0.24764778981004792</v>
      </c>
      <c r="V56" s="9">
        <f t="shared" si="13"/>
        <v>1</v>
      </c>
      <c r="W56" s="9">
        <f t="shared" si="14"/>
        <v>1</v>
      </c>
      <c r="X56" s="9">
        <f t="shared" si="15"/>
        <v>1</v>
      </c>
    </row>
    <row r="57" spans="1:24" ht="15.75" x14ac:dyDescent="0.25">
      <c r="A57" s="10"/>
      <c r="B57" s="40" t="s">
        <v>59</v>
      </c>
      <c r="C57" s="41">
        <v>96500</v>
      </c>
      <c r="D57" s="41">
        <v>945</v>
      </c>
      <c r="E57" s="41">
        <v>307</v>
      </c>
      <c r="F57" s="41">
        <v>616</v>
      </c>
      <c r="G57" s="41">
        <v>37111</v>
      </c>
      <c r="H57" s="42">
        <f t="shared" si="11"/>
        <v>0.30556977715502143</v>
      </c>
      <c r="I57" s="42">
        <f t="shared" si="9"/>
        <v>9.9269758292689497E-2</v>
      </c>
      <c r="J57" s="42">
        <f t="shared" si="10"/>
        <v>0.1991862251084584</v>
      </c>
      <c r="K57" s="43"/>
      <c r="L57" s="44" t="s">
        <v>59</v>
      </c>
      <c r="M57" s="45">
        <v>150200</v>
      </c>
      <c r="N57" s="45">
        <v>1423</v>
      </c>
      <c r="O57" s="45">
        <v>498</v>
      </c>
      <c r="P57" s="45">
        <v>952</v>
      </c>
      <c r="Q57" s="45">
        <v>45819</v>
      </c>
      <c r="R57" s="46">
        <f t="shared" si="8"/>
        <v>0.37268382112224185</v>
      </c>
      <c r="S57" s="46">
        <f t="shared" si="3"/>
        <v>0.13042624238852876</v>
      </c>
      <c r="T57" s="46">
        <f t="shared" si="4"/>
        <v>0.24932888103188633</v>
      </c>
      <c r="V57" s="9">
        <f t="shared" si="13"/>
        <v>1</v>
      </c>
      <c r="W57" s="9">
        <f t="shared" si="14"/>
        <v>1</v>
      </c>
      <c r="X57" s="9">
        <f t="shared" si="15"/>
        <v>1</v>
      </c>
    </row>
    <row r="58" spans="1:24" ht="15.75" x14ac:dyDescent="0.25">
      <c r="A58" s="10"/>
      <c r="B58" s="40" t="s">
        <v>60</v>
      </c>
      <c r="C58" s="41">
        <v>83300</v>
      </c>
      <c r="D58" s="41">
        <v>839</v>
      </c>
      <c r="E58" s="41">
        <v>264</v>
      </c>
      <c r="F58" s="41">
        <v>501</v>
      </c>
      <c r="G58" s="41">
        <v>36036</v>
      </c>
      <c r="H58" s="42">
        <f t="shared" si="11"/>
        <v>0.27938727938727936</v>
      </c>
      <c r="I58" s="42">
        <f t="shared" si="9"/>
        <v>8.7912087912087919E-2</v>
      </c>
      <c r="J58" s="42">
        <f t="shared" si="10"/>
        <v>0.16683316683316685</v>
      </c>
      <c r="K58" s="43"/>
      <c r="L58" s="44" t="s">
        <v>60</v>
      </c>
      <c r="M58" s="45">
        <v>107300</v>
      </c>
      <c r="N58" s="45">
        <v>1183</v>
      </c>
      <c r="O58" s="45">
        <v>394</v>
      </c>
      <c r="P58" s="45">
        <v>870</v>
      </c>
      <c r="Q58" s="45">
        <v>43162</v>
      </c>
      <c r="R58" s="46">
        <f t="shared" si="8"/>
        <v>0.32890042166720729</v>
      </c>
      <c r="S58" s="46">
        <f t="shared" si="3"/>
        <v>0.10954079977758213</v>
      </c>
      <c r="T58" s="46">
        <f t="shared" si="4"/>
        <v>0.24187943098095546</v>
      </c>
      <c r="V58" s="9">
        <f t="shared" si="13"/>
        <v>1</v>
      </c>
      <c r="W58" s="9">
        <f t="shared" si="14"/>
        <v>1</v>
      </c>
      <c r="X58" s="9">
        <f t="shared" si="15"/>
        <v>1</v>
      </c>
    </row>
    <row r="59" spans="1:24" ht="15.75" x14ac:dyDescent="0.25">
      <c r="A59" s="10"/>
      <c r="B59" s="40" t="s">
        <v>61</v>
      </c>
      <c r="C59" s="41">
        <v>68500</v>
      </c>
      <c r="D59" s="41">
        <v>686</v>
      </c>
      <c r="E59" s="41">
        <v>209</v>
      </c>
      <c r="F59" s="41">
        <v>384</v>
      </c>
      <c r="G59" s="41">
        <v>28180</v>
      </c>
      <c r="H59" s="42">
        <f t="shared" si="11"/>
        <v>0.29212207239176718</v>
      </c>
      <c r="I59" s="42">
        <f t="shared" si="9"/>
        <v>8.8999290276792056E-2</v>
      </c>
      <c r="J59" s="42">
        <f t="shared" si="10"/>
        <v>0.16352022711142655</v>
      </c>
      <c r="K59" s="43"/>
      <c r="L59" s="44" t="s">
        <v>61</v>
      </c>
      <c r="M59" s="45">
        <v>85500</v>
      </c>
      <c r="N59" s="45">
        <v>961</v>
      </c>
      <c r="O59" s="45">
        <v>283</v>
      </c>
      <c r="P59" s="45">
        <v>665</v>
      </c>
      <c r="Q59" s="45">
        <v>31715</v>
      </c>
      <c r="R59" s="46">
        <f t="shared" si="8"/>
        <v>0.36361343212990699</v>
      </c>
      <c r="S59" s="46">
        <f t="shared" si="3"/>
        <v>0.10707866939933786</v>
      </c>
      <c r="T59" s="46">
        <f t="shared" si="4"/>
        <v>0.2516159545956172</v>
      </c>
      <c r="V59" s="9">
        <f t="shared" si="13"/>
        <v>1</v>
      </c>
      <c r="W59" s="9">
        <f t="shared" si="14"/>
        <v>1</v>
      </c>
      <c r="X59" s="9">
        <f t="shared" si="15"/>
        <v>1</v>
      </c>
    </row>
    <row r="60" spans="1:24" ht="15.75" x14ac:dyDescent="0.25">
      <c r="A60" s="10"/>
      <c r="B60" s="40" t="s">
        <v>62</v>
      </c>
      <c r="C60" s="41">
        <v>158400</v>
      </c>
      <c r="D60" s="41">
        <v>1227</v>
      </c>
      <c r="E60" s="41">
        <v>319</v>
      </c>
      <c r="F60" s="41">
        <v>724</v>
      </c>
      <c r="G60" s="41">
        <v>50099</v>
      </c>
      <c r="H60" s="42">
        <f t="shared" si="11"/>
        <v>0.29389808179803989</v>
      </c>
      <c r="I60" s="42">
        <f t="shared" si="9"/>
        <v>7.6408710752709635E-2</v>
      </c>
      <c r="J60" s="42">
        <f t="shared" si="10"/>
        <v>0.1734166350625761</v>
      </c>
      <c r="K60" s="43"/>
      <c r="L60" s="44" t="s">
        <v>62</v>
      </c>
      <c r="M60" s="45">
        <v>244400</v>
      </c>
      <c r="N60" s="45">
        <v>1756</v>
      </c>
      <c r="O60" s="45">
        <v>484</v>
      </c>
      <c r="P60" s="45">
        <v>1119</v>
      </c>
      <c r="Q60" s="45">
        <v>66194</v>
      </c>
      <c r="R60" s="46">
        <f t="shared" si="8"/>
        <v>0.31833700939662207</v>
      </c>
      <c r="S60" s="46">
        <f t="shared" si="3"/>
        <v>8.7742091428226129E-2</v>
      </c>
      <c r="T60" s="46">
        <f t="shared" si="4"/>
        <v>0.20285826509955585</v>
      </c>
      <c r="V60" s="9">
        <f t="shared" si="13"/>
        <v>1</v>
      </c>
      <c r="W60" s="9">
        <f t="shared" si="14"/>
        <v>1</v>
      </c>
      <c r="X60" s="9">
        <f t="shared" si="15"/>
        <v>1</v>
      </c>
    </row>
    <row r="61" spans="1:24" ht="15.75" x14ac:dyDescent="0.25">
      <c r="A61" s="10"/>
      <c r="B61" s="40" t="s">
        <v>63</v>
      </c>
      <c r="C61" s="41">
        <v>86100</v>
      </c>
      <c r="D61" s="41">
        <v>840</v>
      </c>
      <c r="E61" s="41">
        <v>300</v>
      </c>
      <c r="F61" s="41">
        <v>621</v>
      </c>
      <c r="G61" s="41">
        <v>36363</v>
      </c>
      <c r="H61" s="42">
        <f t="shared" si="11"/>
        <v>0.27720485108489401</v>
      </c>
      <c r="I61" s="42">
        <f t="shared" si="9"/>
        <v>9.9001732530319284E-2</v>
      </c>
      <c r="J61" s="42">
        <f t="shared" si="10"/>
        <v>0.2049335863377609</v>
      </c>
      <c r="K61" s="43"/>
      <c r="L61" s="44" t="s">
        <v>63</v>
      </c>
      <c r="M61" s="45">
        <v>125600</v>
      </c>
      <c r="N61" s="45">
        <v>1338</v>
      </c>
      <c r="O61" s="45">
        <v>453</v>
      </c>
      <c r="P61" s="45">
        <v>993</v>
      </c>
      <c r="Q61" s="45">
        <v>43459</v>
      </c>
      <c r="R61" s="46">
        <f t="shared" si="8"/>
        <v>0.36945166708852023</v>
      </c>
      <c r="S61" s="46">
        <f t="shared" si="3"/>
        <v>0.1250834119514945</v>
      </c>
      <c r="T61" s="46">
        <f t="shared" si="4"/>
        <v>0.27418946593340848</v>
      </c>
      <c r="V61" s="9">
        <f t="shared" si="13"/>
        <v>1</v>
      </c>
      <c r="W61" s="9">
        <f t="shared" si="14"/>
        <v>1</v>
      </c>
      <c r="X61" s="9">
        <f t="shared" si="15"/>
        <v>1</v>
      </c>
    </row>
    <row r="62" spans="1:24" ht="15.75" x14ac:dyDescent="0.25">
      <c r="A62" s="10"/>
      <c r="B62" s="40" t="s">
        <v>64</v>
      </c>
      <c r="C62" s="41">
        <v>106000</v>
      </c>
      <c r="D62" s="41">
        <v>918</v>
      </c>
      <c r="E62" s="41">
        <v>250</v>
      </c>
      <c r="F62" s="41">
        <v>540</v>
      </c>
      <c r="G62" s="41">
        <v>41881</v>
      </c>
      <c r="H62" s="42">
        <f t="shared" si="11"/>
        <v>0.26303096869702253</v>
      </c>
      <c r="I62" s="42">
        <f t="shared" si="9"/>
        <v>7.1631527422936409E-2</v>
      </c>
      <c r="J62" s="42">
        <f t="shared" si="10"/>
        <v>0.15472409923354266</v>
      </c>
      <c r="K62" s="43"/>
      <c r="L62" s="44" t="s">
        <v>64</v>
      </c>
      <c r="M62" s="45">
        <v>161400</v>
      </c>
      <c r="N62" s="45">
        <v>1380</v>
      </c>
      <c r="O62" s="45">
        <v>402</v>
      </c>
      <c r="P62" s="45">
        <v>1031</v>
      </c>
      <c r="Q62" s="45">
        <v>58923</v>
      </c>
      <c r="R62" s="46">
        <f t="shared" si="8"/>
        <v>0.2810447533221323</v>
      </c>
      <c r="S62" s="46">
        <f t="shared" si="3"/>
        <v>8.1869558576447232E-2</v>
      </c>
      <c r="T62" s="46">
        <f t="shared" si="4"/>
        <v>0.20996894251820172</v>
      </c>
      <c r="V62" s="9">
        <f t="shared" si="13"/>
        <v>1</v>
      </c>
      <c r="W62" s="9">
        <f t="shared" si="14"/>
        <v>1</v>
      </c>
      <c r="X62" s="9">
        <f t="shared" si="15"/>
        <v>1</v>
      </c>
    </row>
    <row r="63" spans="1:24" ht="15.75" x14ac:dyDescent="0.25">
      <c r="A63" s="10"/>
      <c r="B63" s="40" t="s">
        <v>65</v>
      </c>
      <c r="C63" s="41">
        <v>122000</v>
      </c>
      <c r="D63" s="41">
        <v>984</v>
      </c>
      <c r="E63" s="41">
        <v>344</v>
      </c>
      <c r="F63" s="41">
        <v>711</v>
      </c>
      <c r="G63" s="41">
        <v>41957</v>
      </c>
      <c r="H63" s="42">
        <f t="shared" si="11"/>
        <v>0.28143098886955692</v>
      </c>
      <c r="I63" s="42">
        <f t="shared" si="9"/>
        <v>9.8386443263341034E-2</v>
      </c>
      <c r="J63" s="42">
        <f t="shared" si="10"/>
        <v>0.20335104988440547</v>
      </c>
      <c r="K63" s="43"/>
      <c r="L63" s="44" t="s">
        <v>65</v>
      </c>
      <c r="M63" s="45">
        <v>181400</v>
      </c>
      <c r="N63" s="45">
        <v>1404</v>
      </c>
      <c r="O63" s="45">
        <v>520</v>
      </c>
      <c r="P63" s="45">
        <v>1023</v>
      </c>
      <c r="Q63" s="45">
        <v>51766</v>
      </c>
      <c r="R63" s="46">
        <f t="shared" si="8"/>
        <v>0.32546459065796085</v>
      </c>
      <c r="S63" s="46">
        <f t="shared" si="3"/>
        <v>0.12054244098442994</v>
      </c>
      <c r="T63" s="46">
        <f t="shared" si="4"/>
        <v>0.23714407139821506</v>
      </c>
      <c r="V63" s="9">
        <f t="shared" si="13"/>
        <v>1</v>
      </c>
      <c r="W63" s="9">
        <f t="shared" si="14"/>
        <v>1</v>
      </c>
      <c r="X63" s="9">
        <f t="shared" si="15"/>
        <v>1</v>
      </c>
    </row>
    <row r="64" spans="1:24" ht="15.75" x14ac:dyDescent="0.25">
      <c r="A64" s="10"/>
      <c r="B64" s="40" t="s">
        <v>66</v>
      </c>
      <c r="C64" s="41">
        <v>119900</v>
      </c>
      <c r="D64" s="41">
        <v>1102</v>
      </c>
      <c r="E64" s="41">
        <v>317</v>
      </c>
      <c r="F64" s="41">
        <v>731</v>
      </c>
      <c r="G64" s="41">
        <v>49326</v>
      </c>
      <c r="H64" s="42">
        <f t="shared" si="11"/>
        <v>0.26809390585086973</v>
      </c>
      <c r="I64" s="42">
        <f t="shared" si="9"/>
        <v>7.7119571828244735E-2</v>
      </c>
      <c r="J64" s="42">
        <f t="shared" si="10"/>
        <v>0.17783724607711957</v>
      </c>
      <c r="K64" s="43"/>
      <c r="L64" s="44" t="s">
        <v>66</v>
      </c>
      <c r="M64" s="45">
        <v>176100</v>
      </c>
      <c r="N64" s="45">
        <v>1483</v>
      </c>
      <c r="O64" s="45">
        <v>485</v>
      </c>
      <c r="P64" s="45">
        <v>1077</v>
      </c>
      <c r="Q64" s="45">
        <v>57010</v>
      </c>
      <c r="R64" s="46">
        <f t="shared" si="8"/>
        <v>0.31215576214699176</v>
      </c>
      <c r="S64" s="46">
        <f t="shared" si="3"/>
        <v>0.10208735309594807</v>
      </c>
      <c r="T64" s="46">
        <f t="shared" si="4"/>
        <v>0.22669707068935274</v>
      </c>
      <c r="V64" s="9">
        <f t="shared" si="13"/>
        <v>1</v>
      </c>
      <c r="W64" s="9">
        <f t="shared" si="14"/>
        <v>1</v>
      </c>
      <c r="X64" s="9">
        <f t="shared" si="15"/>
        <v>1</v>
      </c>
    </row>
    <row r="65" spans="1:24" ht="15.75" x14ac:dyDescent="0.25">
      <c r="A65" s="10"/>
      <c r="B65" s="40" t="s">
        <v>67</v>
      </c>
      <c r="C65" s="41">
        <v>100400</v>
      </c>
      <c r="D65" s="41">
        <v>749</v>
      </c>
      <c r="E65" s="41">
        <v>239</v>
      </c>
      <c r="F65" s="41">
        <v>410</v>
      </c>
      <c r="G65" s="41">
        <v>32073</v>
      </c>
      <c r="H65" s="42">
        <f t="shared" si="11"/>
        <v>0.28023571228135813</v>
      </c>
      <c r="I65" s="42">
        <f t="shared" si="9"/>
        <v>8.9421008324759146E-2</v>
      </c>
      <c r="J65" s="42">
        <f t="shared" si="10"/>
        <v>0.15340005612197175</v>
      </c>
      <c r="K65" s="43"/>
      <c r="L65" s="44" t="s">
        <v>67</v>
      </c>
      <c r="M65" s="45">
        <v>213900</v>
      </c>
      <c r="N65" s="45">
        <v>1155</v>
      </c>
      <c r="O65" s="45">
        <v>428</v>
      </c>
      <c r="P65" s="45">
        <v>787</v>
      </c>
      <c r="Q65" s="45">
        <v>50350</v>
      </c>
      <c r="R65" s="46">
        <f t="shared" si="8"/>
        <v>0.27527308838133069</v>
      </c>
      <c r="S65" s="46">
        <f t="shared" si="3"/>
        <v>0.1020059582919563</v>
      </c>
      <c r="T65" s="46">
        <f t="shared" si="4"/>
        <v>0.18756703078450845</v>
      </c>
      <c r="V65" s="9">
        <f t="shared" si="13"/>
        <v>0</v>
      </c>
      <c r="W65" s="9">
        <f t="shared" si="14"/>
        <v>1</v>
      </c>
      <c r="X65" s="9">
        <f t="shared" si="15"/>
        <v>1</v>
      </c>
    </row>
    <row r="66" spans="1:24" ht="15.75" x14ac:dyDescent="0.25">
      <c r="A66" s="10"/>
      <c r="B66" s="40" t="s">
        <v>68</v>
      </c>
      <c r="C66" s="41">
        <v>68500</v>
      </c>
      <c r="D66" s="41">
        <v>651</v>
      </c>
      <c r="E66" s="41">
        <v>233</v>
      </c>
      <c r="F66" s="41">
        <v>394</v>
      </c>
      <c r="G66" s="41">
        <v>29963</v>
      </c>
      <c r="H66" s="42">
        <f t="shared" si="11"/>
        <v>0.26072155658645663</v>
      </c>
      <c r="I66" s="42">
        <f t="shared" si="9"/>
        <v>9.331508860928478E-2</v>
      </c>
      <c r="J66" s="42">
        <f t="shared" si="10"/>
        <v>0.15779461335647299</v>
      </c>
      <c r="K66" s="43"/>
      <c r="L66" s="44" t="s">
        <v>68</v>
      </c>
      <c r="M66" s="45">
        <v>92600</v>
      </c>
      <c r="N66" s="45">
        <v>960</v>
      </c>
      <c r="O66" s="45">
        <v>318</v>
      </c>
      <c r="P66" s="45">
        <v>677</v>
      </c>
      <c r="Q66" s="45">
        <v>36289</v>
      </c>
      <c r="R66" s="46">
        <f t="shared" si="8"/>
        <v>0.31745156934608282</v>
      </c>
      <c r="S66" s="46">
        <f t="shared" si="3"/>
        <v>0.10515583234588993</v>
      </c>
      <c r="T66" s="46">
        <f t="shared" si="4"/>
        <v>0.22386949213260215</v>
      </c>
      <c r="V66" s="9">
        <f t="shared" si="13"/>
        <v>1</v>
      </c>
      <c r="W66" s="9">
        <f t="shared" si="14"/>
        <v>1</v>
      </c>
      <c r="X66" s="9">
        <f t="shared" si="15"/>
        <v>1</v>
      </c>
    </row>
    <row r="67" spans="1:24" ht="15.75" x14ac:dyDescent="0.25">
      <c r="A67" s="10"/>
      <c r="B67" s="40" t="s">
        <v>69</v>
      </c>
      <c r="C67" s="41">
        <v>66000</v>
      </c>
      <c r="D67" s="41">
        <v>723</v>
      </c>
      <c r="E67" s="41">
        <v>244</v>
      </c>
      <c r="F67" s="41">
        <v>389</v>
      </c>
      <c r="G67" s="41">
        <v>30032</v>
      </c>
      <c r="H67" s="42">
        <f t="shared" si="11"/>
        <v>0.28889184869472562</v>
      </c>
      <c r="I67" s="42">
        <f t="shared" si="9"/>
        <v>9.7496004262120406E-2</v>
      </c>
      <c r="J67" s="42">
        <f t="shared" si="10"/>
        <v>0.15543420351624934</v>
      </c>
      <c r="K67" s="43"/>
      <c r="L67" s="44" t="s">
        <v>69</v>
      </c>
      <c r="M67" s="45">
        <v>83700</v>
      </c>
      <c r="N67" s="45">
        <v>966</v>
      </c>
      <c r="O67" s="45">
        <v>311</v>
      </c>
      <c r="P67" s="45">
        <v>632</v>
      </c>
      <c r="Q67" s="45">
        <v>36181</v>
      </c>
      <c r="R67" s="46">
        <f t="shared" si="8"/>
        <v>0.32038915452861999</v>
      </c>
      <c r="S67" s="46">
        <f t="shared" si="3"/>
        <v>0.10314806113706089</v>
      </c>
      <c r="T67" s="46">
        <f t="shared" si="4"/>
        <v>0.20961278018849672</v>
      </c>
      <c r="V67" s="9">
        <f t="shared" si="13"/>
        <v>1</v>
      </c>
      <c r="W67" s="9">
        <f t="shared" si="14"/>
        <v>1</v>
      </c>
      <c r="X67" s="9">
        <f t="shared" si="15"/>
        <v>1</v>
      </c>
    </row>
    <row r="68" spans="1:24" ht="15.75" x14ac:dyDescent="0.25">
      <c r="A68" s="10"/>
      <c r="B68" s="40" t="s">
        <v>70</v>
      </c>
      <c r="C68" s="41">
        <v>71700</v>
      </c>
      <c r="D68" s="41">
        <v>725</v>
      </c>
      <c r="E68" s="41">
        <v>232</v>
      </c>
      <c r="F68" s="41">
        <v>345</v>
      </c>
      <c r="G68" s="41">
        <v>34563</v>
      </c>
      <c r="H68" s="42">
        <f t="shared" si="11"/>
        <v>0.25171426091485116</v>
      </c>
      <c r="I68" s="42">
        <f t="shared" si="9"/>
        <v>8.054856349275237E-2</v>
      </c>
      <c r="J68" s="42">
        <f t="shared" si="10"/>
        <v>0.11978126898706709</v>
      </c>
      <c r="K68" s="43"/>
      <c r="L68" s="44" t="s">
        <v>70</v>
      </c>
      <c r="M68" s="45">
        <v>87500</v>
      </c>
      <c r="N68" s="45">
        <v>1037</v>
      </c>
      <c r="O68" s="45">
        <v>289</v>
      </c>
      <c r="P68" s="45">
        <v>640</v>
      </c>
      <c r="Q68" s="45">
        <v>39163</v>
      </c>
      <c r="R68" s="46">
        <f t="shared" si="8"/>
        <v>0.3177488956412941</v>
      </c>
      <c r="S68" s="46">
        <f t="shared" si="3"/>
        <v>8.8552970916426221E-2</v>
      </c>
      <c r="T68" s="46">
        <f t="shared" si="4"/>
        <v>0.19610346500523454</v>
      </c>
      <c r="V68" s="9">
        <f t="shared" si="13"/>
        <v>1</v>
      </c>
      <c r="W68" s="9">
        <f t="shared" si="14"/>
        <v>1</v>
      </c>
      <c r="X68" s="9">
        <f t="shared" si="15"/>
        <v>1</v>
      </c>
    </row>
    <row r="69" spans="1:24" ht="15.75" x14ac:dyDescent="0.25">
      <c r="A69" s="10"/>
      <c r="B69" s="40" t="s">
        <v>71</v>
      </c>
      <c r="C69" s="41">
        <v>87300</v>
      </c>
      <c r="D69" s="41">
        <v>845</v>
      </c>
      <c r="E69" s="41">
        <v>276</v>
      </c>
      <c r="F69" s="41">
        <v>597</v>
      </c>
      <c r="G69" s="41">
        <v>35219</v>
      </c>
      <c r="H69" s="42">
        <f t="shared" si="11"/>
        <v>0.28791277435475171</v>
      </c>
      <c r="I69" s="42">
        <f t="shared" si="9"/>
        <v>9.4040148783327185E-2</v>
      </c>
      <c r="J69" s="42">
        <f t="shared" si="10"/>
        <v>0.2034129305204577</v>
      </c>
      <c r="K69" s="43"/>
      <c r="L69" s="44" t="s">
        <v>71</v>
      </c>
      <c r="M69" s="45">
        <v>131600</v>
      </c>
      <c r="N69" s="45">
        <v>1217</v>
      </c>
      <c r="O69" s="45">
        <v>423</v>
      </c>
      <c r="P69" s="45">
        <v>918</v>
      </c>
      <c r="Q69" s="45">
        <v>41117</v>
      </c>
      <c r="R69" s="46">
        <f t="shared" si="8"/>
        <v>0.35518155507454335</v>
      </c>
      <c r="S69" s="46">
        <f t="shared" si="3"/>
        <v>0.12345258652139018</v>
      </c>
      <c r="T69" s="46">
        <f t="shared" si="4"/>
        <v>0.26791837925918721</v>
      </c>
      <c r="V69" s="9">
        <f t="shared" si="13"/>
        <v>1</v>
      </c>
      <c r="W69" s="9">
        <f t="shared" si="14"/>
        <v>1</v>
      </c>
      <c r="X69" s="9">
        <f t="shared" si="15"/>
        <v>1</v>
      </c>
    </row>
    <row r="70" spans="1:24" ht="15.75" x14ac:dyDescent="0.25">
      <c r="A70" s="10"/>
      <c r="B70" s="40" t="s">
        <v>72</v>
      </c>
      <c r="C70" s="41">
        <v>96200</v>
      </c>
      <c r="D70" s="41">
        <v>844</v>
      </c>
      <c r="E70" s="41">
        <v>239</v>
      </c>
      <c r="F70" s="41">
        <v>506</v>
      </c>
      <c r="G70" s="41">
        <v>37149</v>
      </c>
      <c r="H70" s="42">
        <f t="shared" si="11"/>
        <v>0.272631833965921</v>
      </c>
      <c r="I70" s="42">
        <f t="shared" si="9"/>
        <v>7.7202616490349679E-2</v>
      </c>
      <c r="J70" s="42">
        <f t="shared" si="10"/>
        <v>0.16344989097956877</v>
      </c>
      <c r="K70" s="43"/>
      <c r="L70" s="44" t="s">
        <v>72</v>
      </c>
      <c r="M70" s="45">
        <v>122200</v>
      </c>
      <c r="N70" s="45">
        <v>1186</v>
      </c>
      <c r="O70" s="45">
        <v>330</v>
      </c>
      <c r="P70" s="45">
        <v>827</v>
      </c>
      <c r="Q70" s="45">
        <v>50340</v>
      </c>
      <c r="R70" s="46">
        <f t="shared" si="8"/>
        <v>0.28271752085816448</v>
      </c>
      <c r="S70" s="46">
        <f t="shared" ref="S70:S73" si="16">O70*12/$Q70</f>
        <v>7.8665077473182354E-2</v>
      </c>
      <c r="T70" s="46">
        <f t="shared" ref="T70:T73" si="17">P70*12/$Q70</f>
        <v>0.19713945172824793</v>
      </c>
      <c r="V70" s="9">
        <f t="shared" si="13"/>
        <v>1</v>
      </c>
      <c r="W70" s="9">
        <f t="shared" si="14"/>
        <v>1</v>
      </c>
      <c r="X70" s="9">
        <f t="shared" si="15"/>
        <v>1</v>
      </c>
    </row>
    <row r="71" spans="1:24" ht="15.75" x14ac:dyDescent="0.25">
      <c r="A71" s="10"/>
      <c r="B71" s="40" t="s">
        <v>73</v>
      </c>
      <c r="C71" s="41">
        <v>96400</v>
      </c>
      <c r="D71" s="41">
        <v>785</v>
      </c>
      <c r="E71" s="41">
        <v>226</v>
      </c>
      <c r="F71" s="41">
        <v>486</v>
      </c>
      <c r="G71" s="41">
        <v>32407</v>
      </c>
      <c r="H71" s="42">
        <f t="shared" si="11"/>
        <v>0.29067793995124508</v>
      </c>
      <c r="I71" s="42">
        <f t="shared" si="9"/>
        <v>8.3685623476409413E-2</v>
      </c>
      <c r="J71" s="42">
        <f t="shared" si="10"/>
        <v>0.17996111951121671</v>
      </c>
      <c r="K71" s="43"/>
      <c r="L71" s="44" t="s">
        <v>73</v>
      </c>
      <c r="M71" s="45">
        <v>169800</v>
      </c>
      <c r="N71" s="45">
        <v>1322</v>
      </c>
      <c r="O71" s="45">
        <v>353</v>
      </c>
      <c r="P71" s="45">
        <v>971</v>
      </c>
      <c r="Q71" s="45">
        <v>44966</v>
      </c>
      <c r="R71" s="46">
        <f t="shared" ref="R71:R73" si="18">N71*12/$Q71</f>
        <v>0.3527998932526798</v>
      </c>
      <c r="S71" s="46">
        <f t="shared" si="16"/>
        <v>9.4204510074278339E-2</v>
      </c>
      <c r="T71" s="46">
        <f t="shared" si="17"/>
        <v>0.25912911977938885</v>
      </c>
      <c r="V71" s="9">
        <f t="shared" si="13"/>
        <v>1</v>
      </c>
      <c r="W71" s="9">
        <f t="shared" si="14"/>
        <v>1</v>
      </c>
      <c r="X71" s="9">
        <f t="shared" si="15"/>
        <v>1</v>
      </c>
    </row>
    <row r="72" spans="1:24" ht="15.75" x14ac:dyDescent="0.25">
      <c r="A72" s="10"/>
      <c r="B72" s="40" t="s">
        <v>74</v>
      </c>
      <c r="C72" s="41">
        <v>70000</v>
      </c>
      <c r="D72" s="41">
        <v>699</v>
      </c>
      <c r="E72" s="41">
        <v>198</v>
      </c>
      <c r="F72" s="41">
        <v>383</v>
      </c>
      <c r="G72" s="41">
        <v>27922</v>
      </c>
      <c r="H72" s="42">
        <f t="shared" si="11"/>
        <v>0.30040828020915405</v>
      </c>
      <c r="I72" s="42">
        <f t="shared" si="9"/>
        <v>8.5094190960532917E-2</v>
      </c>
      <c r="J72" s="42">
        <f t="shared" si="10"/>
        <v>0.16460138958527326</v>
      </c>
      <c r="K72" s="43"/>
      <c r="L72" s="44" t="s">
        <v>74</v>
      </c>
      <c r="M72" s="45">
        <v>82900</v>
      </c>
      <c r="N72" s="45">
        <v>923</v>
      </c>
      <c r="O72" s="45">
        <v>293</v>
      </c>
      <c r="P72" s="45">
        <v>641</v>
      </c>
      <c r="Q72" s="45">
        <v>38970</v>
      </c>
      <c r="R72" s="46">
        <f t="shared" si="18"/>
        <v>0.28421862971516554</v>
      </c>
      <c r="S72" s="46">
        <f t="shared" si="16"/>
        <v>9.0223248652809854E-2</v>
      </c>
      <c r="T72" s="46">
        <f t="shared" si="17"/>
        <v>0.19738260200153965</v>
      </c>
      <c r="V72" s="9">
        <f t="shared" si="13"/>
        <v>0</v>
      </c>
      <c r="W72" s="9">
        <f t="shared" si="14"/>
        <v>1</v>
      </c>
      <c r="X72" s="9">
        <f t="shared" si="15"/>
        <v>1</v>
      </c>
    </row>
    <row r="73" spans="1:24" s="11" customFormat="1" ht="18.75" x14ac:dyDescent="0.3">
      <c r="A73" s="47"/>
      <c r="B73" s="48" t="s">
        <v>75</v>
      </c>
      <c r="C73" s="49">
        <v>105500</v>
      </c>
      <c r="D73" s="49">
        <v>1004</v>
      </c>
      <c r="E73" s="49">
        <v>306</v>
      </c>
      <c r="F73" s="49">
        <v>641</v>
      </c>
      <c r="G73" s="49">
        <v>38819</v>
      </c>
      <c r="H73" s="50">
        <f t="shared" si="11"/>
        <v>0.31036348180014939</v>
      </c>
      <c r="I73" s="50">
        <f t="shared" si="9"/>
        <v>9.4592854014786579E-2</v>
      </c>
      <c r="J73" s="50">
        <f t="shared" si="10"/>
        <v>0.19815039027280457</v>
      </c>
      <c r="K73" s="51"/>
      <c r="L73" s="52" t="s">
        <v>75</v>
      </c>
      <c r="M73" s="53">
        <v>159000</v>
      </c>
      <c r="N73" s="53">
        <v>1435</v>
      </c>
      <c r="O73" s="53">
        <v>463</v>
      </c>
      <c r="P73" s="53">
        <v>1002</v>
      </c>
      <c r="Q73" s="53">
        <v>47507</v>
      </c>
      <c r="R73" s="54">
        <f t="shared" si="18"/>
        <v>0.36247289873071337</v>
      </c>
      <c r="S73" s="54">
        <f t="shared" si="16"/>
        <v>0.11695118614098975</v>
      </c>
      <c r="T73" s="54">
        <f t="shared" si="17"/>
        <v>0.25309954322520889</v>
      </c>
      <c r="U73" s="11" t="s">
        <v>87</v>
      </c>
      <c r="V73" s="11">
        <f>SUM(V6:V72)</f>
        <v>63</v>
      </c>
      <c r="W73" s="11">
        <f t="shared" ref="W73:X73" si="19">SUM(W6:W72)</f>
        <v>61</v>
      </c>
      <c r="X73" s="11">
        <f t="shared" si="19"/>
        <v>67</v>
      </c>
    </row>
    <row r="74" spans="1:24" x14ac:dyDescent="0.25">
      <c r="U74" s="11" t="s">
        <v>88</v>
      </c>
      <c r="V74" s="9">
        <f>67-V73</f>
        <v>4</v>
      </c>
      <c r="W74" s="9">
        <f t="shared" ref="W74:X74" si="20">67-W73</f>
        <v>6</v>
      </c>
      <c r="X74" s="9">
        <f t="shared" si="20"/>
        <v>0</v>
      </c>
    </row>
    <row r="76" spans="1:24" x14ac:dyDescent="0.25">
      <c r="C76" s="6">
        <v>105500</v>
      </c>
      <c r="D76" s="6">
        <v>1004</v>
      </c>
      <c r="E76" s="6">
        <v>306</v>
      </c>
      <c r="F76" s="6">
        <v>641</v>
      </c>
      <c r="G76" s="6">
        <v>38819</v>
      </c>
      <c r="H76" s="7">
        <f t="shared" ref="H76" si="21">D76*12/$G76</f>
        <v>0.31036348180014939</v>
      </c>
      <c r="I76" s="7">
        <f t="shared" ref="I76" si="22">E76*12/$G76</f>
        <v>9.4592854014786579E-2</v>
      </c>
      <c r="J76" s="7">
        <f t="shared" ref="J76" si="23">F76*12/$G76</f>
        <v>0.19815039027280457</v>
      </c>
    </row>
    <row r="77" spans="1:24" x14ac:dyDescent="0.25">
      <c r="C77" s="8">
        <v>159000</v>
      </c>
      <c r="D77" s="8">
        <v>1435</v>
      </c>
      <c r="E77" s="8">
        <v>463</v>
      </c>
      <c r="F77" s="8">
        <v>1002</v>
      </c>
      <c r="G77" s="8">
        <v>47507</v>
      </c>
      <c r="H77" s="12">
        <f t="shared" ref="H77" si="24">D77*12/$G77</f>
        <v>0.36247289873071337</v>
      </c>
      <c r="I77" s="12">
        <f t="shared" ref="I77" si="25">E77*12/$G77</f>
        <v>0.11695118614098975</v>
      </c>
      <c r="J77" s="12">
        <f t="shared" ref="J77" si="26">F77*12/$G77</f>
        <v>0.25309954322520889</v>
      </c>
      <c r="S77" s="11" t="s">
        <v>89</v>
      </c>
      <c r="T77" s="9">
        <f t="shared" ref="T77:V78" si="27">V73</f>
        <v>63</v>
      </c>
      <c r="U77" s="9">
        <f t="shared" si="27"/>
        <v>61</v>
      </c>
      <c r="V77" s="9">
        <f t="shared" si="27"/>
        <v>67</v>
      </c>
    </row>
    <row r="78" spans="1:24" x14ac:dyDescent="0.25">
      <c r="S78" s="11" t="s">
        <v>90</v>
      </c>
      <c r="T78" s="9">
        <f t="shared" si="27"/>
        <v>4</v>
      </c>
      <c r="U78" s="9">
        <f t="shared" si="27"/>
        <v>6</v>
      </c>
      <c r="V78" s="9">
        <f t="shared" si="27"/>
        <v>0</v>
      </c>
    </row>
  </sheetData>
  <mergeCells count="20">
    <mergeCell ref="G3:G5"/>
    <mergeCell ref="I3:I5"/>
    <mergeCell ref="J3:J5"/>
    <mergeCell ref="S3:S5"/>
    <mergeCell ref="T3:T5"/>
    <mergeCell ref="L2:T2"/>
    <mergeCell ref="B2:J2"/>
    <mergeCell ref="H3:H5"/>
    <mergeCell ref="R3:R5"/>
    <mergeCell ref="L3:L5"/>
    <mergeCell ref="M3:M5"/>
    <mergeCell ref="N3:N5"/>
    <mergeCell ref="O3:O5"/>
    <mergeCell ref="P3:P5"/>
    <mergeCell ref="Q3:Q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5" scale="48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workbookViewId="0">
      <selection activeCell="V55" sqref="V55"/>
    </sheetView>
  </sheetViews>
  <sheetFormatPr defaultRowHeight="15" x14ac:dyDescent="0.25"/>
  <cols>
    <col min="1" max="1" width="27.140625" style="13" bestFit="1" customWidth="1"/>
    <col min="2" max="2" width="11.5703125" bestFit="1" customWidth="1"/>
    <col min="15" max="15" width="30.42578125" customWidth="1"/>
  </cols>
  <sheetData>
    <row r="1" spans="1:16" ht="18.75" x14ac:dyDescent="0.3">
      <c r="B1" s="39" t="s">
        <v>91</v>
      </c>
      <c r="C1" s="39"/>
      <c r="D1" s="39"/>
      <c r="E1" s="39"/>
      <c r="F1" s="39"/>
      <c r="G1" s="39"/>
      <c r="H1" s="39"/>
      <c r="I1" s="39"/>
      <c r="J1" s="39"/>
    </row>
    <row r="2" spans="1:16" x14ac:dyDescent="0.25">
      <c r="B2" s="14"/>
    </row>
    <row r="3" spans="1:16" x14ac:dyDescent="0.25">
      <c r="A3" s="13" t="s">
        <v>92</v>
      </c>
      <c r="B3" s="15">
        <v>214257</v>
      </c>
    </row>
    <row r="4" spans="1:16" x14ac:dyDescent="0.25">
      <c r="A4" s="13" t="s">
        <v>93</v>
      </c>
      <c r="B4" s="15">
        <v>29153</v>
      </c>
    </row>
    <row r="5" spans="1:16" x14ac:dyDescent="0.25">
      <c r="A5" s="13" t="s">
        <v>94</v>
      </c>
      <c r="B5" s="14">
        <v>211329</v>
      </c>
    </row>
    <row r="6" spans="1:16" x14ac:dyDescent="0.25">
      <c r="A6" s="13" t="s">
        <v>95</v>
      </c>
      <c r="B6" s="14">
        <v>5314</v>
      </c>
    </row>
    <row r="7" spans="1:16" x14ac:dyDescent="0.25">
      <c r="B7" s="14"/>
    </row>
    <row r="8" spans="1:16" x14ac:dyDescent="0.25">
      <c r="B8" s="14"/>
    </row>
    <row r="9" spans="1:16" x14ac:dyDescent="0.25">
      <c r="A9" s="13" t="s">
        <v>96</v>
      </c>
      <c r="B9" s="14">
        <v>18105</v>
      </c>
      <c r="C9" s="16">
        <f>B9/B$3</f>
        <v>8.4501323177305757E-2</v>
      </c>
      <c r="O9" t="s">
        <v>104</v>
      </c>
      <c r="P9" s="14">
        <v>3927</v>
      </c>
    </row>
    <row r="10" spans="1:16" x14ac:dyDescent="0.25">
      <c r="A10" s="13" t="s">
        <v>97</v>
      </c>
      <c r="B10" s="14">
        <v>20373</v>
      </c>
      <c r="C10" s="16">
        <f t="shared" ref="C10:C16" si="0">B10/B$3</f>
        <v>9.5086741623377533E-2</v>
      </c>
      <c r="O10" t="s">
        <v>105</v>
      </c>
      <c r="P10" s="14">
        <v>1683</v>
      </c>
    </row>
    <row r="11" spans="1:16" x14ac:dyDescent="0.25">
      <c r="A11" s="13" t="s">
        <v>98</v>
      </c>
      <c r="B11" s="14">
        <v>9728</v>
      </c>
      <c r="C11" s="16">
        <f t="shared" si="0"/>
        <v>4.5403417391263766E-2</v>
      </c>
      <c r="O11" t="s">
        <v>106</v>
      </c>
      <c r="P11" s="14">
        <v>2442</v>
      </c>
    </row>
    <row r="12" spans="1:16" x14ac:dyDescent="0.25">
      <c r="A12" s="13" t="s">
        <v>99</v>
      </c>
      <c r="B12" s="14">
        <v>12698</v>
      </c>
      <c r="C12" s="16">
        <f t="shared" si="0"/>
        <v>5.9265274880167279E-2</v>
      </c>
      <c r="O12" t="s">
        <v>107</v>
      </c>
      <c r="P12" s="14">
        <v>21936</v>
      </c>
    </row>
    <row r="13" spans="1:16" x14ac:dyDescent="0.25">
      <c r="A13" s="13" t="s">
        <v>100</v>
      </c>
      <c r="B13" s="14">
        <v>74700</v>
      </c>
      <c r="C13" s="16">
        <f t="shared" si="0"/>
        <v>0.3486467186603005</v>
      </c>
      <c r="O13" t="s">
        <v>108</v>
      </c>
      <c r="P13" s="14">
        <v>16056</v>
      </c>
    </row>
    <row r="14" spans="1:16" x14ac:dyDescent="0.25">
      <c r="A14" s="13" t="s">
        <v>101</v>
      </c>
      <c r="B14" s="14">
        <v>69069</v>
      </c>
      <c r="C14" s="16">
        <f t="shared" si="0"/>
        <v>0.32236519693638949</v>
      </c>
      <c r="O14" t="s">
        <v>109</v>
      </c>
      <c r="P14" s="14">
        <v>103190</v>
      </c>
    </row>
    <row r="15" spans="1:16" x14ac:dyDescent="0.25">
      <c r="A15" s="13" t="s">
        <v>102</v>
      </c>
      <c r="B15" s="14">
        <v>7736</v>
      </c>
      <c r="C15" s="16">
        <f t="shared" si="0"/>
        <v>3.610617156032242E-2</v>
      </c>
      <c r="O15" t="s">
        <v>110</v>
      </c>
      <c r="P15" s="14">
        <v>77145</v>
      </c>
    </row>
    <row r="16" spans="1:16" x14ac:dyDescent="0.25">
      <c r="A16" s="13" t="s">
        <v>103</v>
      </c>
      <c r="B16" s="14">
        <v>1848</v>
      </c>
      <c r="C16" s="16">
        <f t="shared" si="0"/>
        <v>8.6251557708732964E-3</v>
      </c>
      <c r="P16" s="14"/>
    </row>
    <row r="17" spans="2:2" x14ac:dyDescent="0.25">
      <c r="B17" s="14"/>
    </row>
    <row r="18" spans="2:2" x14ac:dyDescent="0.25">
      <c r="B18" s="14"/>
    </row>
    <row r="19" spans="2:2" x14ac:dyDescent="0.25">
      <c r="B19" s="14"/>
    </row>
    <row r="20" spans="2:2" x14ac:dyDescent="0.25">
      <c r="B20" s="14"/>
    </row>
    <row r="21" spans="2:2" x14ac:dyDescent="0.25">
      <c r="B21" s="14"/>
    </row>
    <row r="22" spans="2:2" x14ac:dyDescent="0.25">
      <c r="B22" s="14"/>
    </row>
    <row r="23" spans="2:2" x14ac:dyDescent="0.25">
      <c r="B23" s="14"/>
    </row>
    <row r="24" spans="2:2" x14ac:dyDescent="0.25">
      <c r="B24" s="14"/>
    </row>
    <row r="25" spans="2:2" x14ac:dyDescent="0.25">
      <c r="B25" s="14"/>
    </row>
    <row r="26" spans="2:2" x14ac:dyDescent="0.25">
      <c r="B26" s="14"/>
    </row>
    <row r="27" spans="2:2" x14ac:dyDescent="0.25">
      <c r="B27" s="14"/>
    </row>
    <row r="28" spans="2:2" x14ac:dyDescent="0.25">
      <c r="B28" s="14"/>
    </row>
    <row r="29" spans="2:2" x14ac:dyDescent="0.25">
      <c r="B29" s="14"/>
    </row>
    <row r="30" spans="2:2" x14ac:dyDescent="0.25">
      <c r="B30" s="14"/>
    </row>
    <row r="31" spans="2:2" x14ac:dyDescent="0.25">
      <c r="B31" s="14"/>
    </row>
    <row r="32" spans="2:2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  <row r="45" spans="2:2" x14ac:dyDescent="0.25">
      <c r="B45" s="14"/>
    </row>
    <row r="46" spans="2:2" x14ac:dyDescent="0.25">
      <c r="B46" s="14"/>
    </row>
    <row r="47" spans="2:2" x14ac:dyDescent="0.25">
      <c r="B47" s="14"/>
    </row>
    <row r="48" spans="2:2" x14ac:dyDescent="0.25">
      <c r="B48" s="14"/>
    </row>
    <row r="49" spans="2:2" x14ac:dyDescent="0.25">
      <c r="B49" s="14"/>
    </row>
    <row r="50" spans="2:2" x14ac:dyDescent="0.25">
      <c r="B50" s="14"/>
    </row>
    <row r="51" spans="2:2" x14ac:dyDescent="0.25">
      <c r="B51" s="14"/>
    </row>
    <row r="52" spans="2:2" x14ac:dyDescent="0.25">
      <c r="B52" s="14"/>
    </row>
    <row r="53" spans="2:2" x14ac:dyDescent="0.25">
      <c r="B53" s="14"/>
    </row>
    <row r="54" spans="2:2" x14ac:dyDescent="0.25">
      <c r="B54" s="14"/>
    </row>
    <row r="55" spans="2:2" x14ac:dyDescent="0.25">
      <c r="B55" s="14"/>
    </row>
    <row r="56" spans="2:2" x14ac:dyDescent="0.25">
      <c r="B56" s="14"/>
    </row>
    <row r="57" spans="2:2" x14ac:dyDescent="0.25">
      <c r="B57" s="14"/>
    </row>
    <row r="58" spans="2:2" x14ac:dyDescent="0.25">
      <c r="B58" s="14"/>
    </row>
    <row r="59" spans="2:2" x14ac:dyDescent="0.25">
      <c r="B59" s="14"/>
    </row>
    <row r="60" spans="2:2" x14ac:dyDescent="0.25">
      <c r="B60" s="14"/>
    </row>
    <row r="61" spans="2:2" x14ac:dyDescent="0.25">
      <c r="B61" s="14"/>
    </row>
    <row r="62" spans="2:2" x14ac:dyDescent="0.25">
      <c r="B62" s="14"/>
    </row>
    <row r="63" spans="2:2" x14ac:dyDescent="0.25">
      <c r="B63" s="14"/>
    </row>
    <row r="64" spans="2:2" x14ac:dyDescent="0.25">
      <c r="B64" s="14"/>
    </row>
    <row r="65" spans="2:2" x14ac:dyDescent="0.25">
      <c r="B65" s="14"/>
    </row>
    <row r="66" spans="2:2" x14ac:dyDescent="0.25">
      <c r="B66" s="14"/>
    </row>
    <row r="67" spans="2:2" x14ac:dyDescent="0.25">
      <c r="B67" s="14"/>
    </row>
    <row r="68" spans="2:2" x14ac:dyDescent="0.25">
      <c r="B68" s="14"/>
    </row>
    <row r="69" spans="2:2" x14ac:dyDescent="0.25">
      <c r="B69" s="14"/>
    </row>
    <row r="70" spans="2:2" x14ac:dyDescent="0.25">
      <c r="B70" s="14"/>
    </row>
    <row r="71" spans="2:2" x14ac:dyDescent="0.25">
      <c r="B71" s="14"/>
    </row>
    <row r="72" spans="2:2" x14ac:dyDescent="0.25">
      <c r="B72" s="14"/>
    </row>
    <row r="73" spans="2:2" x14ac:dyDescent="0.25">
      <c r="B73" s="14"/>
    </row>
    <row r="74" spans="2:2" x14ac:dyDescent="0.25">
      <c r="B74" s="14"/>
    </row>
    <row r="75" spans="2:2" x14ac:dyDescent="0.25">
      <c r="B75" s="14"/>
    </row>
    <row r="76" spans="2:2" x14ac:dyDescent="0.25">
      <c r="B76" s="14"/>
    </row>
    <row r="77" spans="2:2" x14ac:dyDescent="0.25">
      <c r="B77" s="14"/>
    </row>
    <row r="78" spans="2:2" x14ac:dyDescent="0.25">
      <c r="B78" s="14"/>
    </row>
    <row r="79" spans="2:2" x14ac:dyDescent="0.25">
      <c r="B79" s="14"/>
    </row>
    <row r="80" spans="2:2" x14ac:dyDescent="0.25">
      <c r="B80" s="14"/>
    </row>
    <row r="81" spans="2:2" x14ac:dyDescent="0.25">
      <c r="B81" s="14"/>
    </row>
    <row r="82" spans="2:2" x14ac:dyDescent="0.25">
      <c r="B82" s="14"/>
    </row>
    <row r="83" spans="2:2" x14ac:dyDescent="0.25">
      <c r="B83" s="14"/>
    </row>
    <row r="84" spans="2:2" x14ac:dyDescent="0.25">
      <c r="B84" s="14"/>
    </row>
    <row r="85" spans="2:2" x14ac:dyDescent="0.25">
      <c r="B85" s="14"/>
    </row>
    <row r="86" spans="2:2" x14ac:dyDescent="0.25">
      <c r="B86" s="14"/>
    </row>
    <row r="87" spans="2:2" x14ac:dyDescent="0.25">
      <c r="B87" s="14"/>
    </row>
    <row r="88" spans="2:2" x14ac:dyDescent="0.25">
      <c r="B88" s="14"/>
    </row>
    <row r="89" spans="2:2" x14ac:dyDescent="0.25">
      <c r="B89" s="14"/>
    </row>
    <row r="90" spans="2:2" x14ac:dyDescent="0.25">
      <c r="B90" s="14"/>
    </row>
    <row r="91" spans="2:2" x14ac:dyDescent="0.25">
      <c r="B91" s="14"/>
    </row>
    <row r="92" spans="2:2" x14ac:dyDescent="0.25">
      <c r="B92" s="14"/>
    </row>
    <row r="93" spans="2:2" x14ac:dyDescent="0.25">
      <c r="B93" s="14"/>
    </row>
  </sheetData>
  <mergeCells count="1">
    <mergeCell ref="B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Homelessness</vt:lpstr>
      <vt:lpstr>Housing</vt:lpstr>
      <vt:lpstr>Mental Health</vt:lpstr>
      <vt:lpstr>Housing!Print_Area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Perkins</dc:creator>
  <cp:lastModifiedBy>Casey Perkins</cp:lastModifiedBy>
  <cp:lastPrinted>2017-11-03T18:46:20Z</cp:lastPrinted>
  <dcterms:created xsi:type="dcterms:W3CDTF">2017-09-18T15:02:22Z</dcterms:created>
  <dcterms:modified xsi:type="dcterms:W3CDTF">2017-11-03T18:46:24Z</dcterms:modified>
</cp:coreProperties>
</file>