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AC\"/>
    </mc:Choice>
  </mc:AlternateContent>
  <bookViews>
    <workbookView xWindow="0" yWindow="0" windowWidth="28800" windowHeight="12210"/>
  </bookViews>
  <sheets>
    <sheet name="Populations" sheetId="4" r:id="rId1"/>
    <sheet name="Land Mass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" i="4"/>
  <c r="S7" i="5"/>
  <c r="S6" i="5"/>
  <c r="S5" i="5"/>
  <c r="O70" i="4" l="1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M71" i="5"/>
  <c r="J71" i="5"/>
  <c r="I71" i="5"/>
  <c r="H71" i="5"/>
  <c r="N70" i="5"/>
  <c r="M70" i="5"/>
  <c r="L70" i="5"/>
  <c r="N69" i="5"/>
  <c r="M69" i="5"/>
  <c r="L69" i="5"/>
  <c r="N68" i="5"/>
  <c r="M68" i="5"/>
  <c r="L68" i="5"/>
  <c r="N67" i="5"/>
  <c r="M67" i="5"/>
  <c r="L67" i="5"/>
  <c r="N66" i="5"/>
  <c r="M66" i="5"/>
  <c r="L66" i="5"/>
  <c r="N65" i="5"/>
  <c r="M65" i="5"/>
  <c r="L65" i="5"/>
  <c r="N64" i="5"/>
  <c r="M64" i="5"/>
  <c r="L64" i="5"/>
  <c r="N63" i="5"/>
  <c r="M63" i="5"/>
  <c r="L63" i="5"/>
  <c r="N62" i="5"/>
  <c r="M62" i="5"/>
  <c r="L62" i="5"/>
  <c r="N61" i="5"/>
  <c r="M61" i="5"/>
  <c r="L61" i="5"/>
  <c r="N60" i="5"/>
  <c r="M60" i="5"/>
  <c r="L60" i="5"/>
  <c r="N59" i="5"/>
  <c r="M59" i="5"/>
  <c r="L59" i="5"/>
  <c r="N58" i="5"/>
  <c r="M58" i="5"/>
  <c r="L58" i="5"/>
  <c r="N57" i="5"/>
  <c r="M57" i="5"/>
  <c r="L57" i="5"/>
  <c r="N56" i="5"/>
  <c r="M56" i="5"/>
  <c r="L56" i="5"/>
  <c r="N55" i="5"/>
  <c r="M55" i="5"/>
  <c r="L55" i="5"/>
  <c r="E55" i="5"/>
  <c r="D55" i="5"/>
  <c r="N54" i="5"/>
  <c r="M54" i="5"/>
  <c r="L54" i="5"/>
  <c r="N53" i="5"/>
  <c r="M53" i="5"/>
  <c r="L53" i="5"/>
  <c r="N52" i="5"/>
  <c r="M52" i="5"/>
  <c r="L52" i="5"/>
  <c r="N51" i="5"/>
  <c r="M51" i="5"/>
  <c r="L51" i="5"/>
  <c r="N50" i="5"/>
  <c r="M50" i="5"/>
  <c r="L50" i="5"/>
  <c r="N49" i="5"/>
  <c r="M49" i="5"/>
  <c r="L49" i="5"/>
  <c r="N48" i="5"/>
  <c r="M48" i="5"/>
  <c r="L48" i="5"/>
  <c r="N47" i="5"/>
  <c r="M47" i="5"/>
  <c r="L47" i="5"/>
  <c r="N46" i="5"/>
  <c r="M46" i="5"/>
  <c r="L46" i="5"/>
  <c r="N45" i="5"/>
  <c r="M45" i="5"/>
  <c r="L45" i="5"/>
  <c r="N44" i="5"/>
  <c r="M44" i="5"/>
  <c r="L44" i="5"/>
  <c r="N43" i="5"/>
  <c r="M43" i="5"/>
  <c r="L43" i="5"/>
  <c r="N42" i="5"/>
  <c r="M42" i="5"/>
  <c r="L42" i="5"/>
  <c r="N41" i="5"/>
  <c r="M41" i="5"/>
  <c r="L41" i="5"/>
  <c r="N40" i="5"/>
  <c r="M40" i="5"/>
  <c r="L40" i="5"/>
  <c r="N39" i="5"/>
  <c r="M39" i="5"/>
  <c r="L39" i="5"/>
  <c r="N38" i="5"/>
  <c r="M38" i="5"/>
  <c r="L38" i="5"/>
  <c r="N37" i="5"/>
  <c r="M37" i="5"/>
  <c r="L37" i="5"/>
  <c r="N36" i="5"/>
  <c r="M36" i="5"/>
  <c r="L36" i="5"/>
  <c r="N35" i="5"/>
  <c r="M35" i="5"/>
  <c r="L35" i="5"/>
  <c r="N34" i="5"/>
  <c r="M34" i="5"/>
  <c r="L34" i="5"/>
  <c r="N33" i="5"/>
  <c r="M33" i="5"/>
  <c r="L33" i="5"/>
  <c r="N32" i="5"/>
  <c r="M32" i="5"/>
  <c r="L32" i="5"/>
  <c r="N31" i="5"/>
  <c r="M31" i="5"/>
  <c r="L31" i="5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L71" i="5" s="1"/>
  <c r="M71" i="4"/>
  <c r="L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M66" i="4"/>
  <c r="L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M6" i="4"/>
  <c r="L6" i="4"/>
  <c r="N5" i="4"/>
  <c r="M5" i="4"/>
  <c r="L5" i="4"/>
  <c r="N4" i="4"/>
  <c r="M4" i="4"/>
  <c r="L4" i="4"/>
  <c r="J71" i="4"/>
  <c r="E55" i="4"/>
  <c r="D55" i="4"/>
  <c r="I71" i="4"/>
  <c r="H71" i="4"/>
</calcChain>
</file>

<file path=xl/sharedStrings.xml><?xml version="1.0" encoding="utf-8"?>
<sst xmlns="http://schemas.openxmlformats.org/spreadsheetml/2006/main" count="308" uniqueCount="126">
  <si>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</si>
  <si>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</si>
  <si>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</si>
  <si>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</si>
  <si>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</si>
  <si>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</si>
  <si>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</si>
  <si>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</si>
  <si>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</si>
  <si>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</si>
  <si>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</si>
  <si>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</si>
  <si>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</si>
  <si>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</si>
  <si>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</si>
  <si>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</si>
  <si>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</si>
  <si>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</si>
  <si>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</si>
  <si>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</si>
  <si>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</si>
  <si>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</si>
  <si>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</si>
  <si>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</si>
  <si>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</si>
  <si>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</si>
  <si>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</si>
  <si>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</si>
  <si>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</si>
  <si>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</si>
  <si>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</si>
  <si>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</si>
  <si>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</si>
  <si>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</si>
  <si>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</si>
  <si>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</si>
  <si>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</si>
  <si>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</si>
  <si>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</si>
  <si>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</si>
  <si>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</si>
  <si>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</si>
  <si>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</si>
  <si>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</si>
  <si>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</si>
  <si>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</si>
  <si>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</si>
  <si>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</si>
  <si>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</si>
  <si>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</si>
  <si>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</si>
  <si>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</si>
  <si>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</si>
  <si>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</si>
  <si>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</si>
  <si>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</si>
  <si>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</si>
  <si>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</si>
  <si>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</si>
  <si>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</si>
  <si>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</si>
  <si>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</si>
  <si>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</si>
  <si>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</si>
  <si>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</si>
  <si>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</si>
  <si>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</si>
  <si>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</si>
  <si>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</si>
  <si>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</si>
  <si>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</si>
  <si>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</si>
  <si>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</si>
  <si>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</si>
  <si>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</si>
  <si>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</si>
  <si>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</si>
  <si>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</si>
  <si>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</si>
  <si>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</si>
  <si>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</si>
  <si>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</si>
  <si>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</si>
  <si>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</si>
  <si>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</si>
  <si>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</si>
  <si>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</si>
  <si>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</si>
  <si>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</si>
  <si>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</si>
  <si>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</si>
  <si>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</si>
  <si>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</si>
  <si>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</si>
  <si>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</si>
  <si>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</si>
  <si>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</si>
  <si>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</si>
  <si>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</si>
  <si>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</si>
  <si>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</si>
  <si>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</si>
  <si>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</si>
  <si>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</si>
  <si>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</si>
  <si>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</si>
  <si>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</si>
  <si>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</si>
  <si>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</si>
  <si>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</si>
  <si>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</si>
  <si>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</si>
  <si>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</si>
  <si>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</si>
  <si>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</si>
  <si>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</si>
  <si>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</si>
  <si>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</si>
  <si>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</si>
  <si>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UNITED STATES</t>
  </si>
  <si>
    <t>State</t>
  </si>
  <si>
    <t>2016 Population</t>
  </si>
  <si>
    <t>Number of States Larger Than</t>
  </si>
  <si>
    <t>If County were a state, it would be…</t>
  </si>
  <si>
    <t>Landmass in square miles</t>
  </si>
  <si>
    <t>Number of Counties Larger Than…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</si>
</sst>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/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38" fontId="5" fillId="2" borderId="4" xfId="1" applyNumberFormat="1" applyFont="1" applyFill="1" applyBorder="1" applyAlignment="1">
      <alignment horizontal="right"/>
    </xf>
    <xf numFmtId="41" fontId="6" fillId="2" borderId="4" xfId="1" applyNumberFormat="1" applyFont="1" applyFill="1" applyBorder="1" applyAlignment="1">
      <alignment horizontal="right" indent="1"/>
    </xf>
    <xf numFmtId="41" fontId="6" fillId="2" borderId="3" xfId="1" applyNumberFormat="1" applyFont="1" applyFill="1" applyBorder="1" applyAlignment="1">
      <alignment horizontal="right" indent="1"/>
    </xf>
    <xf numFmtId="0" fontId="5" fillId="2" borderId="0" xfId="1" applyFont="1" applyFill="1" applyBorder="1"/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38" fontId="5" fillId="2" borderId="3" xfId="1" applyNumberFormat="1" applyFont="1" applyFill="1" applyBorder="1" applyAlignment="1">
      <alignment horizontal="right"/>
    </xf>
    <xf numFmtId="41" fontId="6" fillId="2" borderId="0" xfId="1" applyNumberFormat="1" applyFont="1" applyFill="1" applyBorder="1" applyAlignment="1">
      <alignment horizontal="right" indent="1"/>
    </xf>
    <xf numFmtId="0" fontId="2" fillId="2" borderId="0" xfId="0" applyFont="1" applyFill="1" applyBorder="1"/>
    <xf numFmtId="0" fontId="6" fillId="2" borderId="8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38" fontId="5" fillId="2" borderId="13" xfId="1" applyNumberFormat="1" applyFont="1" applyFill="1" applyBorder="1" applyAlignment="1">
      <alignment horizontal="center"/>
    </xf>
    <xf numFmtId="38" fontId="5" fillId="2" borderId="9" xfId="1" applyNumberFormat="1" applyFont="1" applyFill="1" applyBorder="1" applyAlignment="1">
      <alignment horizontal="center"/>
    </xf>
    <xf numFmtId="38" fontId="5" fillId="2" borderId="11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7" fillId="2" borderId="20" xfId="1" applyFont="1" applyFill="1" applyBorder="1"/>
    <xf numFmtId="3" fontId="5" fillId="2" borderId="21" xfId="0" applyNumberFormat="1" applyFont="1" applyFill="1" applyBorder="1"/>
    <xf numFmtId="41" fontId="5" fillId="2" borderId="21" xfId="1" applyNumberFormat="1" applyFont="1" applyFill="1" applyBorder="1" applyAlignment="1">
      <alignment horizontal="right" indent="1"/>
    </xf>
    <xf numFmtId="41" fontId="5" fillId="2" borderId="22" xfId="1" applyNumberFormat="1" applyFont="1" applyFill="1" applyBorder="1" applyAlignment="1">
      <alignment horizontal="right" indent="1"/>
    </xf>
    <xf numFmtId="0" fontId="7" fillId="2" borderId="26" xfId="1" applyFont="1" applyFill="1" applyBorder="1"/>
    <xf numFmtId="3" fontId="5" fillId="2" borderId="27" xfId="0" applyNumberFormat="1" applyFont="1" applyFill="1" applyBorder="1"/>
    <xf numFmtId="41" fontId="5" fillId="2" borderId="27" xfId="1" applyNumberFormat="1" applyFont="1" applyFill="1" applyBorder="1" applyAlignment="1">
      <alignment horizontal="right" indent="1"/>
    </xf>
    <xf numFmtId="41" fontId="5" fillId="2" borderId="28" xfId="1" applyNumberFormat="1" applyFont="1" applyFill="1" applyBorder="1" applyAlignment="1">
      <alignment horizontal="right" indent="1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left" indent="1"/>
    </xf>
    <xf numFmtId="38" fontId="5" fillId="2" borderId="21" xfId="1" applyNumberFormat="1" applyFont="1" applyFill="1" applyBorder="1" applyAlignment="1">
      <alignment horizontal="right"/>
    </xf>
    <xf numFmtId="0" fontId="7" fillId="2" borderId="26" xfId="1" applyFont="1" applyFill="1" applyBorder="1" applyAlignment="1">
      <alignment horizontal="left" indent="1"/>
    </xf>
    <xf numFmtId="38" fontId="5" fillId="2" borderId="27" xfId="1" applyNumberFormat="1" applyFont="1" applyFill="1" applyBorder="1" applyAlignment="1">
      <alignment horizontal="right"/>
    </xf>
    <xf numFmtId="0" fontId="6" fillId="2" borderId="30" xfId="1" applyFont="1" applyFill="1" applyBorder="1"/>
    <xf numFmtId="0" fontId="2" fillId="2" borderId="31" xfId="0" applyFont="1" applyFill="1" applyBorder="1"/>
    <xf numFmtId="41" fontId="6" fillId="2" borderId="31" xfId="1" applyNumberFormat="1" applyFont="1" applyFill="1" applyBorder="1" applyAlignment="1">
      <alignment horizontal="right" indent="1"/>
    </xf>
    <xf numFmtId="41" fontId="6" fillId="2" borderId="32" xfId="1" applyNumberFormat="1" applyFont="1" applyFill="1" applyBorder="1" applyAlignment="1">
      <alignment horizontal="right" indent="1"/>
    </xf>
    <xf numFmtId="0" fontId="6" fillId="2" borderId="30" xfId="1" applyFont="1" applyFill="1" applyBorder="1" applyAlignment="1">
      <alignment horizontal="left" indent="1"/>
    </xf>
    <xf numFmtId="0" fontId="7" fillId="2" borderId="33" xfId="1" applyFont="1" applyFill="1" applyBorder="1"/>
    <xf numFmtId="3" fontId="5" fillId="2" borderId="34" xfId="0" applyNumberFormat="1" applyFont="1" applyFill="1" applyBorder="1"/>
    <xf numFmtId="41" fontId="5" fillId="2" borderId="34" xfId="1" applyNumberFormat="1" applyFont="1" applyFill="1" applyBorder="1" applyAlignment="1">
      <alignment horizontal="right" indent="1"/>
    </xf>
    <xf numFmtId="41" fontId="5" fillId="2" borderId="35" xfId="1" applyNumberFormat="1" applyFont="1" applyFill="1" applyBorder="1" applyAlignment="1">
      <alignment horizontal="right" indent="1"/>
    </xf>
    <xf numFmtId="0" fontId="7" fillId="2" borderId="33" xfId="1" applyFont="1" applyFill="1" applyBorder="1" applyAlignment="1">
      <alignment horizontal="left" indent="1"/>
    </xf>
    <xf numFmtId="38" fontId="5" fillId="2" borderId="34" xfId="1" applyNumberFormat="1" applyFont="1" applyFill="1" applyBorder="1" applyAlignment="1">
      <alignment horizontal="right"/>
    </xf>
    <xf numFmtId="38" fontId="6" fillId="2" borderId="13" xfId="1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38" fontId="6" fillId="2" borderId="9" xfId="1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8" fontId="6" fillId="2" borderId="11" xfId="1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8" fillId="2" borderId="26" xfId="1" applyFont="1" applyFill="1" applyBorder="1" applyAlignment="1">
      <alignment horizontal="left" indent="1"/>
    </xf>
    <xf numFmtId="38" fontId="6" fillId="2" borderId="27" xfId="1" applyNumberFormat="1" applyFont="1" applyFill="1" applyBorder="1" applyAlignment="1">
      <alignment horizontal="right"/>
    </xf>
    <xf numFmtId="41" fontId="6" fillId="2" borderId="28" xfId="1" applyNumberFormat="1" applyFont="1" applyFill="1" applyBorder="1" applyAlignment="1">
      <alignment horizontal="right" indent="1"/>
    </xf>
    <xf numFmtId="0" fontId="8" fillId="2" borderId="20" xfId="1" applyFont="1" applyFill="1" applyBorder="1" applyAlignment="1">
      <alignment horizontal="left" indent="1"/>
    </xf>
    <xf numFmtId="38" fontId="6" fillId="2" borderId="21" xfId="1" applyNumberFormat="1" applyFont="1" applyFill="1" applyBorder="1" applyAlignment="1">
      <alignment horizontal="right"/>
    </xf>
    <xf numFmtId="41" fontId="6" fillId="2" borderId="22" xfId="1" applyNumberFormat="1" applyFont="1" applyFill="1" applyBorder="1" applyAlignment="1">
      <alignment horizontal="right" indent="1"/>
    </xf>
    <xf numFmtId="0" fontId="8" fillId="2" borderId="33" xfId="1" applyFont="1" applyFill="1" applyBorder="1" applyAlignment="1">
      <alignment horizontal="left" indent="1"/>
    </xf>
    <xf numFmtId="38" fontId="6" fillId="2" borderId="34" xfId="1" applyNumberFormat="1" applyFont="1" applyFill="1" applyBorder="1" applyAlignment="1">
      <alignment horizontal="right"/>
    </xf>
    <xf numFmtId="41" fontId="6" fillId="2" borderId="35" xfId="1" applyNumberFormat="1" applyFont="1" applyFill="1" applyBorder="1" applyAlignment="1">
      <alignment horizontal="right" inden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73"/>
  <sheetViews>
    <sheetView tabSelected="1" workbookViewId="0">
      <selection activeCell="S32" sqref="S32"/>
    </sheetView>
  </sheetViews>
  <sheetFormatPr defaultRowHeight="15" x14ac:dyDescent="0.25"/>
  <cols>
    <col min="1" max="1" width="9.140625" style="1"/>
    <col min="2" max="2" width="17.42578125" style="2" customWidth="1"/>
    <col min="3" max="3" width="12" style="1" hidden="1" customWidth="1"/>
    <col min="4" max="4" width="14.140625" style="2" hidden="1" customWidth="1"/>
    <col min="5" max="5" width="15.5703125" style="1" bestFit="1" customWidth="1"/>
    <col min="6" max="6" width="1.85546875" style="1" customWidth="1"/>
    <col min="7" max="7" width="15.7109375" style="2" customWidth="1"/>
    <col min="8" max="8" width="15.7109375" style="2" hidden="1" customWidth="1"/>
    <col min="9" max="9" width="15.28515625" style="1" hidden="1" customWidth="1"/>
    <col min="10" max="10" width="15.5703125" style="1" bestFit="1" customWidth="1"/>
    <col min="11" max="11" width="0.28515625" style="1" customWidth="1"/>
    <col min="12" max="12" width="15.7109375" style="2" hidden="1" customWidth="1"/>
    <col min="13" max="13" width="15.28515625" style="1" hidden="1" customWidth="1"/>
    <col min="14" max="14" width="18" style="1" customWidth="1"/>
    <col min="15" max="15" width="19.85546875" style="1" customWidth="1"/>
    <col min="16" max="16384" width="9.140625" style="1"/>
  </cols>
  <sheetData>
    <row r="1" spans="2:19" ht="18.75" thickBot="1" x14ac:dyDescent="0.3">
      <c r="G1" s="38"/>
      <c r="H1" s="1"/>
      <c r="L1" s="1"/>
    </row>
    <row r="2" spans="2:19" ht="15.75" thickTop="1" x14ac:dyDescent="0.25">
      <c r="B2" s="24" t="s">
        <v>120</v>
      </c>
      <c r="C2" s="25">
        <v>2000</v>
      </c>
      <c r="D2" s="25">
        <v>2010</v>
      </c>
      <c r="E2" s="26" t="s">
        <v>121</v>
      </c>
      <c r="G2" s="24" t="s">
        <v>0</v>
      </c>
      <c r="H2" s="25">
        <v>2000</v>
      </c>
      <c r="I2" s="25">
        <v>2010</v>
      </c>
      <c r="J2" s="26" t="s">
        <v>121</v>
      </c>
      <c r="L2" s="3">
        <v>2000</v>
      </c>
      <c r="M2" s="9">
        <v>2010</v>
      </c>
      <c r="N2" s="22" t="s">
        <v>122</v>
      </c>
      <c r="O2" s="14" t="s">
        <v>123</v>
      </c>
      <c r="Q2" s="71" t="s">
        <v>125</v>
      </c>
      <c r="R2" s="71"/>
      <c r="S2" s="71"/>
    </row>
    <row r="3" spans="2:19" ht="15.75" thickBot="1" x14ac:dyDescent="0.3">
      <c r="B3" s="35"/>
      <c r="C3" s="36"/>
      <c r="D3" s="36">
        <v>2016</v>
      </c>
      <c r="E3" s="37">
        <v>2016</v>
      </c>
      <c r="G3" s="35"/>
      <c r="H3" s="36"/>
      <c r="I3" s="36"/>
      <c r="J3" s="37"/>
      <c r="L3" s="4"/>
      <c r="M3" s="10"/>
      <c r="N3" s="23"/>
      <c r="O3" s="15"/>
      <c r="Q3" s="72"/>
      <c r="R3" s="72"/>
      <c r="S3" s="72"/>
    </row>
    <row r="4" spans="2:19" x14ac:dyDescent="0.25">
      <c r="B4" s="31" t="s">
        <v>69</v>
      </c>
      <c r="C4" s="32">
        <v>4447100</v>
      </c>
      <c r="D4" s="33">
        <v>4785492</v>
      </c>
      <c r="E4" s="34">
        <v>4863300</v>
      </c>
      <c r="G4" s="60" t="s">
        <v>1</v>
      </c>
      <c r="H4" s="61">
        <v>217955</v>
      </c>
      <c r="I4" s="61">
        <v>247336</v>
      </c>
      <c r="J4" s="62">
        <v>263496</v>
      </c>
      <c r="L4" s="5">
        <f>COUNTIF(C$4:C$54,"&lt;"&amp;H4)</f>
        <v>0</v>
      </c>
      <c r="M4" s="11">
        <f t="shared" ref="M4:M67" si="0">COUNTIF(D$4:D$54,"&lt;"&amp;I4)</f>
        <v>0</v>
      </c>
      <c r="N4" s="54">
        <f t="shared" ref="N4:N67" si="1">COUNTIF(E$4:E$54,"&lt;"&amp;J4)</f>
        <v>0</v>
      </c>
      <c r="O4" s="55" t="str">
        <f>IF(N4=0,"",INDEX(B$4:B$54,MATCH(TRUE,INDEX(ABS(E$4:E$54-J4)=MIN(INDEX(ABS(E$4:E$54-J4),,)),,),0)))</f>
        <v/>
      </c>
    </row>
    <row r="5" spans="2:19" x14ac:dyDescent="0.25">
      <c r="B5" s="27" t="s">
        <v>70</v>
      </c>
      <c r="C5" s="28">
        <v>626932</v>
      </c>
      <c r="D5" s="29">
        <v>714031</v>
      </c>
      <c r="E5" s="30">
        <v>741894</v>
      </c>
      <c r="G5" s="63" t="s">
        <v>2</v>
      </c>
      <c r="H5" s="64">
        <v>22259</v>
      </c>
      <c r="I5" s="64">
        <v>27115</v>
      </c>
      <c r="J5" s="65">
        <v>27937</v>
      </c>
      <c r="L5" s="5">
        <f t="shared" ref="L5:L68" si="2">COUNTIF(C$4:C$54,"&lt;"&amp;H5)</f>
        <v>0</v>
      </c>
      <c r="M5" s="11">
        <f t="shared" si="0"/>
        <v>0</v>
      </c>
      <c r="N5" s="56">
        <f t="shared" si="1"/>
        <v>0</v>
      </c>
      <c r="O5" s="57" t="str">
        <f t="shared" ref="O5:O68" si="3">IF(N5=0,"",INDEX(B$4:B$54,MATCH(TRUE,INDEX(ABS(E$4:E$54-J5)=MIN(INDEX(ABS(E$4:E$54-J5),,)),,),0)))</f>
        <v/>
      </c>
      <c r="Q5" s="73" t="s">
        <v>69</v>
      </c>
      <c r="R5" s="74"/>
      <c r="S5" s="75">
        <f>COUNTIF(J$4:J$70,"&gt;"&amp;E4)</f>
        <v>0</v>
      </c>
    </row>
    <row r="6" spans="2:19" x14ac:dyDescent="0.25">
      <c r="B6" s="27" t="s">
        <v>71</v>
      </c>
      <c r="C6" s="28">
        <v>5130632</v>
      </c>
      <c r="D6" s="29">
        <v>6408312</v>
      </c>
      <c r="E6" s="30">
        <v>6931071</v>
      </c>
      <c r="G6" s="63" t="s">
        <v>3</v>
      </c>
      <c r="H6" s="64">
        <v>148217</v>
      </c>
      <c r="I6" s="64">
        <v>168852</v>
      </c>
      <c r="J6" s="65">
        <v>183974</v>
      </c>
      <c r="L6" s="5">
        <f t="shared" si="2"/>
        <v>0</v>
      </c>
      <c r="M6" s="11">
        <f t="shared" si="0"/>
        <v>0</v>
      </c>
      <c r="N6" s="56">
        <f t="shared" si="1"/>
        <v>0</v>
      </c>
      <c r="O6" s="57" t="str">
        <f t="shared" si="3"/>
        <v/>
      </c>
      <c r="Q6" s="73" t="s">
        <v>70</v>
      </c>
      <c r="R6" s="74"/>
      <c r="S6" s="75">
        <f t="shared" ref="S6:S55" si="4">COUNTIF(J$4:J$70,"&gt;"&amp;E5)</f>
        <v>7</v>
      </c>
    </row>
    <row r="7" spans="2:19" x14ac:dyDescent="0.25">
      <c r="B7" s="27" t="s">
        <v>72</v>
      </c>
      <c r="C7" s="28">
        <v>2673400</v>
      </c>
      <c r="D7" s="29">
        <v>2921995</v>
      </c>
      <c r="E7" s="30">
        <v>2988248</v>
      </c>
      <c r="G7" s="63" t="s">
        <v>4</v>
      </c>
      <c r="H7" s="64">
        <v>26088</v>
      </c>
      <c r="I7" s="64">
        <v>28520</v>
      </c>
      <c r="J7" s="65">
        <v>26926</v>
      </c>
      <c r="L7" s="5">
        <f t="shared" si="2"/>
        <v>0</v>
      </c>
      <c r="M7" s="11">
        <f t="shared" si="0"/>
        <v>0</v>
      </c>
      <c r="N7" s="56">
        <f t="shared" si="1"/>
        <v>0</v>
      </c>
      <c r="O7" s="57" t="str">
        <f t="shared" si="3"/>
        <v/>
      </c>
      <c r="Q7" s="73" t="s">
        <v>71</v>
      </c>
      <c r="R7" s="74"/>
      <c r="S7" s="75">
        <f t="shared" si="4"/>
        <v>0</v>
      </c>
    </row>
    <row r="8" spans="2:19" x14ac:dyDescent="0.25">
      <c r="B8" s="27" t="s">
        <v>73</v>
      </c>
      <c r="C8" s="28">
        <v>33871648</v>
      </c>
      <c r="D8" s="29">
        <v>37332685</v>
      </c>
      <c r="E8" s="30">
        <v>39250017</v>
      </c>
      <c r="G8" s="63" t="s">
        <v>5</v>
      </c>
      <c r="H8" s="64">
        <v>476230</v>
      </c>
      <c r="I8" s="64">
        <v>543376</v>
      </c>
      <c r="J8" s="65">
        <v>579130</v>
      </c>
      <c r="L8" s="5">
        <f t="shared" si="2"/>
        <v>0</v>
      </c>
      <c r="M8" s="11">
        <f t="shared" si="0"/>
        <v>0</v>
      </c>
      <c r="N8" s="56">
        <f t="shared" si="1"/>
        <v>0</v>
      </c>
      <c r="O8" s="57" t="str">
        <f t="shared" si="3"/>
        <v/>
      </c>
      <c r="Q8" s="73" t="s">
        <v>72</v>
      </c>
      <c r="S8" s="75">
        <f t="shared" si="4"/>
        <v>0</v>
      </c>
    </row>
    <row r="9" spans="2:19" x14ac:dyDescent="0.25">
      <c r="B9" s="27" t="s">
        <v>74</v>
      </c>
      <c r="C9" s="28">
        <v>4301261</v>
      </c>
      <c r="D9" s="29">
        <v>5048644</v>
      </c>
      <c r="E9" s="30">
        <v>5540545</v>
      </c>
      <c r="G9" s="63" t="s">
        <v>6</v>
      </c>
      <c r="H9" s="64">
        <v>1623018</v>
      </c>
      <c r="I9" s="64">
        <v>1748066</v>
      </c>
      <c r="J9" s="65">
        <v>1909632</v>
      </c>
      <c r="L9" s="5">
        <f t="shared" si="2"/>
        <v>13</v>
      </c>
      <c r="M9" s="11">
        <f t="shared" si="0"/>
        <v>13</v>
      </c>
      <c r="N9" s="56">
        <f t="shared" si="1"/>
        <v>15</v>
      </c>
      <c r="O9" s="57" t="str">
        <f t="shared" si="3"/>
        <v>Nebraska</v>
      </c>
      <c r="Q9" s="73" t="s">
        <v>73</v>
      </c>
      <c r="S9" s="75">
        <f t="shared" si="4"/>
        <v>0</v>
      </c>
    </row>
    <row r="10" spans="2:19" x14ac:dyDescent="0.25">
      <c r="B10" s="27" t="s">
        <v>75</v>
      </c>
      <c r="C10" s="28">
        <v>3405565</v>
      </c>
      <c r="D10" s="29">
        <v>3579899</v>
      </c>
      <c r="E10" s="30">
        <v>3576452</v>
      </c>
      <c r="G10" s="63" t="s">
        <v>7</v>
      </c>
      <c r="H10" s="64">
        <v>13017</v>
      </c>
      <c r="I10" s="64">
        <v>14625</v>
      </c>
      <c r="J10" s="65">
        <v>14423</v>
      </c>
      <c r="L10" s="5">
        <f t="shared" si="2"/>
        <v>0</v>
      </c>
      <c r="M10" s="11">
        <f t="shared" si="0"/>
        <v>0</v>
      </c>
      <c r="N10" s="56">
        <f t="shared" si="1"/>
        <v>0</v>
      </c>
      <c r="O10" s="57" t="str">
        <f t="shared" si="3"/>
        <v/>
      </c>
      <c r="Q10" s="73" t="s">
        <v>74</v>
      </c>
      <c r="S10" s="75">
        <f t="shared" si="4"/>
        <v>0</v>
      </c>
    </row>
    <row r="11" spans="2:19" x14ac:dyDescent="0.25">
      <c r="B11" s="27" t="s">
        <v>76</v>
      </c>
      <c r="C11" s="28">
        <v>783600</v>
      </c>
      <c r="D11" s="29">
        <v>899816</v>
      </c>
      <c r="E11" s="30">
        <v>952065</v>
      </c>
      <c r="G11" s="63" t="s">
        <v>8</v>
      </c>
      <c r="H11" s="64">
        <v>141627</v>
      </c>
      <c r="I11" s="64">
        <v>159978</v>
      </c>
      <c r="J11" s="65">
        <v>178465</v>
      </c>
      <c r="L11" s="5">
        <f t="shared" si="2"/>
        <v>0</v>
      </c>
      <c r="M11" s="11">
        <f t="shared" si="0"/>
        <v>0</v>
      </c>
      <c r="N11" s="56">
        <f t="shared" si="1"/>
        <v>0</v>
      </c>
      <c r="O11" s="57" t="str">
        <f t="shared" si="3"/>
        <v/>
      </c>
      <c r="Q11" s="73" t="s">
        <v>75</v>
      </c>
      <c r="S11" s="75">
        <f t="shared" si="4"/>
        <v>0</v>
      </c>
    </row>
    <row r="12" spans="2:19" x14ac:dyDescent="0.25">
      <c r="B12" s="27" t="s">
        <v>77</v>
      </c>
      <c r="C12" s="28">
        <v>572059</v>
      </c>
      <c r="D12" s="29">
        <v>605183</v>
      </c>
      <c r="E12" s="30">
        <v>681170</v>
      </c>
      <c r="G12" s="63" t="s">
        <v>9</v>
      </c>
      <c r="H12" s="64">
        <v>118085</v>
      </c>
      <c r="I12" s="64">
        <v>141236</v>
      </c>
      <c r="J12" s="65">
        <v>143621</v>
      </c>
      <c r="L12" s="5">
        <f t="shared" si="2"/>
        <v>0</v>
      </c>
      <c r="M12" s="11">
        <f t="shared" si="0"/>
        <v>0</v>
      </c>
      <c r="N12" s="56">
        <f t="shared" si="1"/>
        <v>0</v>
      </c>
      <c r="O12" s="57" t="str">
        <f t="shared" si="3"/>
        <v/>
      </c>
      <c r="Q12" s="73" t="s">
        <v>76</v>
      </c>
      <c r="S12" s="75">
        <f t="shared" si="4"/>
        <v>6</v>
      </c>
    </row>
    <row r="13" spans="2:19" x14ac:dyDescent="0.25">
      <c r="B13" s="27" t="s">
        <v>78</v>
      </c>
      <c r="C13" s="28">
        <v>15982378</v>
      </c>
      <c r="D13" s="29">
        <v>18849098</v>
      </c>
      <c r="E13" s="30">
        <v>20612439</v>
      </c>
      <c r="G13" s="63" t="s">
        <v>10</v>
      </c>
      <c r="H13" s="64">
        <v>140814</v>
      </c>
      <c r="I13" s="64">
        <v>190865</v>
      </c>
      <c r="J13" s="65">
        <v>208311</v>
      </c>
      <c r="L13" s="5">
        <f t="shared" si="2"/>
        <v>0</v>
      </c>
      <c r="M13" s="11">
        <f t="shared" si="0"/>
        <v>0</v>
      </c>
      <c r="N13" s="56">
        <f t="shared" si="1"/>
        <v>0</v>
      </c>
      <c r="O13" s="57" t="str">
        <f t="shared" si="3"/>
        <v/>
      </c>
      <c r="Q13" s="73" t="s">
        <v>77</v>
      </c>
      <c r="S13" s="75">
        <f t="shared" si="4"/>
        <v>8</v>
      </c>
    </row>
    <row r="14" spans="2:19" x14ac:dyDescent="0.25">
      <c r="B14" s="27" t="s">
        <v>79</v>
      </c>
      <c r="C14" s="28">
        <v>8186453</v>
      </c>
      <c r="D14" s="29">
        <v>9713521</v>
      </c>
      <c r="E14" s="30">
        <v>10310371</v>
      </c>
      <c r="G14" s="63" t="s">
        <v>11</v>
      </c>
      <c r="H14" s="64">
        <v>251377</v>
      </c>
      <c r="I14" s="64">
        <v>321520</v>
      </c>
      <c r="J14" s="65">
        <v>365136</v>
      </c>
      <c r="L14" s="5">
        <f t="shared" si="2"/>
        <v>0</v>
      </c>
      <c r="M14" s="11">
        <f t="shared" si="0"/>
        <v>0</v>
      </c>
      <c r="N14" s="56">
        <f t="shared" si="1"/>
        <v>0</v>
      </c>
      <c r="O14" s="57" t="str">
        <f t="shared" si="3"/>
        <v/>
      </c>
      <c r="Q14" s="73" t="s">
        <v>78</v>
      </c>
      <c r="S14" s="75">
        <f t="shared" si="4"/>
        <v>0</v>
      </c>
    </row>
    <row r="15" spans="2:19" x14ac:dyDescent="0.25">
      <c r="B15" s="27" t="s">
        <v>80</v>
      </c>
      <c r="C15" s="28">
        <v>1211537</v>
      </c>
      <c r="D15" s="29">
        <v>1363945</v>
      </c>
      <c r="E15" s="30">
        <v>1428557</v>
      </c>
      <c r="G15" s="63" t="s">
        <v>12</v>
      </c>
      <c r="H15" s="64">
        <v>56513</v>
      </c>
      <c r="I15" s="64">
        <v>67531</v>
      </c>
      <c r="J15" s="65">
        <v>69299</v>
      </c>
      <c r="L15" s="5">
        <f t="shared" si="2"/>
        <v>0</v>
      </c>
      <c r="M15" s="11">
        <f t="shared" si="0"/>
        <v>0</v>
      </c>
      <c r="N15" s="56">
        <f t="shared" si="1"/>
        <v>0</v>
      </c>
      <c r="O15" s="57" t="str">
        <f t="shared" si="3"/>
        <v/>
      </c>
      <c r="Q15" s="73" t="s">
        <v>79</v>
      </c>
      <c r="S15" s="75">
        <f t="shared" si="4"/>
        <v>0</v>
      </c>
    </row>
    <row r="16" spans="2:19" x14ac:dyDescent="0.25">
      <c r="B16" s="27" t="s">
        <v>81</v>
      </c>
      <c r="C16" s="28">
        <v>1293953</v>
      </c>
      <c r="D16" s="29">
        <v>1571010</v>
      </c>
      <c r="E16" s="30">
        <v>1683140</v>
      </c>
      <c r="G16" s="63" t="s">
        <v>13</v>
      </c>
      <c r="H16" s="64">
        <v>32209</v>
      </c>
      <c r="I16" s="64">
        <v>34862</v>
      </c>
      <c r="J16" s="65">
        <v>35800</v>
      </c>
      <c r="L16" s="5">
        <f t="shared" si="2"/>
        <v>0</v>
      </c>
      <c r="M16" s="11">
        <f t="shared" si="0"/>
        <v>0</v>
      </c>
      <c r="N16" s="56">
        <f t="shared" si="1"/>
        <v>0</v>
      </c>
      <c r="O16" s="57" t="str">
        <f t="shared" si="3"/>
        <v/>
      </c>
      <c r="Q16" s="73" t="s">
        <v>80</v>
      </c>
      <c r="S16" s="75">
        <f t="shared" si="4"/>
        <v>3</v>
      </c>
    </row>
    <row r="17" spans="2:19" x14ac:dyDescent="0.25">
      <c r="B17" s="27" t="s">
        <v>82</v>
      </c>
      <c r="C17" s="28">
        <v>12419293</v>
      </c>
      <c r="D17" s="29">
        <v>12841578</v>
      </c>
      <c r="E17" s="30">
        <v>12801539</v>
      </c>
      <c r="G17" s="63" t="s">
        <v>14</v>
      </c>
      <c r="H17" s="64">
        <v>13827</v>
      </c>
      <c r="I17" s="64">
        <v>16422</v>
      </c>
      <c r="J17" s="65">
        <v>16300</v>
      </c>
      <c r="L17" s="5">
        <f t="shared" si="2"/>
        <v>0</v>
      </c>
      <c r="M17" s="11">
        <f t="shared" si="0"/>
        <v>0</v>
      </c>
      <c r="N17" s="56">
        <f t="shared" si="1"/>
        <v>0</v>
      </c>
      <c r="O17" s="57" t="str">
        <f t="shared" si="3"/>
        <v/>
      </c>
      <c r="Q17" s="73" t="s">
        <v>81</v>
      </c>
      <c r="S17" s="75">
        <f t="shared" si="4"/>
        <v>2</v>
      </c>
    </row>
    <row r="18" spans="2:19" x14ac:dyDescent="0.25">
      <c r="B18" s="27" t="s">
        <v>83</v>
      </c>
      <c r="C18" s="28">
        <v>6080485</v>
      </c>
      <c r="D18" s="29">
        <v>6490528</v>
      </c>
      <c r="E18" s="30">
        <v>6633053</v>
      </c>
      <c r="G18" s="63" t="s">
        <v>15</v>
      </c>
      <c r="H18" s="64">
        <v>778879</v>
      </c>
      <c r="I18" s="64">
        <v>864263</v>
      </c>
      <c r="J18" s="65">
        <v>926255</v>
      </c>
      <c r="L18" s="5">
        <f t="shared" si="2"/>
        <v>6</v>
      </c>
      <c r="M18" s="11">
        <f t="shared" si="0"/>
        <v>6</v>
      </c>
      <c r="N18" s="56">
        <f t="shared" si="1"/>
        <v>6</v>
      </c>
      <c r="O18" s="57" t="str">
        <f t="shared" si="3"/>
        <v>Delaware</v>
      </c>
      <c r="Q18" s="73" t="s">
        <v>82</v>
      </c>
      <c r="S18" s="75">
        <f t="shared" si="4"/>
        <v>0</v>
      </c>
    </row>
    <row r="19" spans="2:19" x14ac:dyDescent="0.25">
      <c r="B19" s="27" t="s">
        <v>84</v>
      </c>
      <c r="C19" s="28">
        <v>2926324</v>
      </c>
      <c r="D19" s="29">
        <v>3050738</v>
      </c>
      <c r="E19" s="30">
        <v>3134693</v>
      </c>
      <c r="G19" s="63" t="s">
        <v>16</v>
      </c>
      <c r="H19" s="64">
        <v>294410</v>
      </c>
      <c r="I19" s="64">
        <v>297619</v>
      </c>
      <c r="J19" s="65">
        <v>315187</v>
      </c>
      <c r="L19" s="5">
        <f t="shared" si="2"/>
        <v>0</v>
      </c>
      <c r="M19" s="11">
        <f t="shared" si="0"/>
        <v>0</v>
      </c>
      <c r="N19" s="56">
        <f t="shared" si="1"/>
        <v>0</v>
      </c>
      <c r="O19" s="57" t="str">
        <f t="shared" si="3"/>
        <v/>
      </c>
      <c r="Q19" s="73" t="s">
        <v>83</v>
      </c>
      <c r="S19" s="75">
        <f t="shared" si="4"/>
        <v>0</v>
      </c>
    </row>
    <row r="20" spans="2:19" x14ac:dyDescent="0.25">
      <c r="B20" s="27" t="s">
        <v>85</v>
      </c>
      <c r="C20" s="28">
        <v>2688418</v>
      </c>
      <c r="D20" s="29">
        <v>2858850</v>
      </c>
      <c r="E20" s="30">
        <v>2907289</v>
      </c>
      <c r="G20" s="63" t="s">
        <v>17</v>
      </c>
      <c r="H20" s="64">
        <v>49832</v>
      </c>
      <c r="I20" s="64">
        <v>95696</v>
      </c>
      <c r="J20" s="65">
        <v>108310</v>
      </c>
      <c r="L20" s="5">
        <f t="shared" si="2"/>
        <v>0</v>
      </c>
      <c r="M20" s="11">
        <f t="shared" si="0"/>
        <v>0</v>
      </c>
      <c r="N20" s="56">
        <f t="shared" si="1"/>
        <v>0</v>
      </c>
      <c r="O20" s="57" t="str">
        <f t="shared" si="3"/>
        <v/>
      </c>
      <c r="Q20" s="73" t="s">
        <v>84</v>
      </c>
      <c r="S20" s="75">
        <f t="shared" si="4"/>
        <v>0</v>
      </c>
    </row>
    <row r="21" spans="2:19" x14ac:dyDescent="0.25">
      <c r="B21" s="27" t="s">
        <v>86</v>
      </c>
      <c r="C21" s="28">
        <v>4041769</v>
      </c>
      <c r="D21" s="29">
        <v>4348662</v>
      </c>
      <c r="E21" s="30">
        <v>4436974</v>
      </c>
      <c r="G21" s="63" t="s">
        <v>18</v>
      </c>
      <c r="H21" s="64">
        <v>11057</v>
      </c>
      <c r="I21" s="64">
        <v>11549</v>
      </c>
      <c r="J21" s="65">
        <v>11901</v>
      </c>
      <c r="L21" s="5">
        <f t="shared" si="2"/>
        <v>0</v>
      </c>
      <c r="M21" s="11">
        <f t="shared" si="0"/>
        <v>0</v>
      </c>
      <c r="N21" s="56">
        <f t="shared" si="1"/>
        <v>0</v>
      </c>
      <c r="O21" s="57" t="str">
        <f t="shared" si="3"/>
        <v/>
      </c>
      <c r="Q21" s="73" t="s">
        <v>85</v>
      </c>
      <c r="S21" s="75">
        <f t="shared" si="4"/>
        <v>0</v>
      </c>
    </row>
    <row r="22" spans="2:19" x14ac:dyDescent="0.25">
      <c r="B22" s="27" t="s">
        <v>87</v>
      </c>
      <c r="C22" s="28">
        <v>4468976</v>
      </c>
      <c r="D22" s="29">
        <v>4544996</v>
      </c>
      <c r="E22" s="30">
        <v>4681666</v>
      </c>
      <c r="G22" s="63" t="s">
        <v>19</v>
      </c>
      <c r="H22" s="64">
        <v>45087</v>
      </c>
      <c r="I22" s="64">
        <v>46389</v>
      </c>
      <c r="J22" s="65">
        <v>46006</v>
      </c>
      <c r="L22" s="5">
        <f t="shared" si="2"/>
        <v>0</v>
      </c>
      <c r="M22" s="11">
        <f t="shared" si="0"/>
        <v>0</v>
      </c>
      <c r="N22" s="56">
        <f t="shared" si="1"/>
        <v>0</v>
      </c>
      <c r="O22" s="57" t="str">
        <f t="shared" si="3"/>
        <v/>
      </c>
      <c r="Q22" s="73" t="s">
        <v>86</v>
      </c>
      <c r="S22" s="75">
        <f t="shared" si="4"/>
        <v>0</v>
      </c>
    </row>
    <row r="23" spans="2:19" x14ac:dyDescent="0.25">
      <c r="B23" s="27" t="s">
        <v>88</v>
      </c>
      <c r="C23" s="28">
        <v>1274923</v>
      </c>
      <c r="D23" s="29">
        <v>1327730</v>
      </c>
      <c r="E23" s="30">
        <v>1331479</v>
      </c>
      <c r="G23" s="63" t="s">
        <v>20</v>
      </c>
      <c r="H23" s="64">
        <v>14437</v>
      </c>
      <c r="I23" s="64">
        <v>16939</v>
      </c>
      <c r="J23" s="65">
        <v>17212</v>
      </c>
      <c r="L23" s="5">
        <f t="shared" si="2"/>
        <v>0</v>
      </c>
      <c r="M23" s="11">
        <f t="shared" si="0"/>
        <v>0</v>
      </c>
      <c r="N23" s="56">
        <f t="shared" si="1"/>
        <v>0</v>
      </c>
      <c r="O23" s="57" t="str">
        <f t="shared" si="3"/>
        <v/>
      </c>
      <c r="Q23" s="73" t="s">
        <v>87</v>
      </c>
      <c r="S23" s="75">
        <f t="shared" si="4"/>
        <v>0</v>
      </c>
    </row>
    <row r="24" spans="2:19" x14ac:dyDescent="0.25">
      <c r="B24" s="27" t="s">
        <v>89</v>
      </c>
      <c r="C24" s="28">
        <v>5296486</v>
      </c>
      <c r="D24" s="29">
        <v>5788584</v>
      </c>
      <c r="E24" s="30">
        <v>6016447</v>
      </c>
      <c r="G24" s="63" t="s">
        <v>21</v>
      </c>
      <c r="H24" s="64">
        <v>10576</v>
      </c>
      <c r="I24" s="64">
        <v>12884</v>
      </c>
      <c r="J24" s="65">
        <v>13970</v>
      </c>
      <c r="L24" s="5">
        <f t="shared" si="2"/>
        <v>0</v>
      </c>
      <c r="M24" s="11">
        <f t="shared" si="0"/>
        <v>0</v>
      </c>
      <c r="N24" s="56">
        <f t="shared" si="1"/>
        <v>0</v>
      </c>
      <c r="O24" s="57" t="str">
        <f t="shared" si="3"/>
        <v/>
      </c>
      <c r="Q24" s="73" t="s">
        <v>88</v>
      </c>
      <c r="S24" s="75">
        <f t="shared" si="4"/>
        <v>4</v>
      </c>
    </row>
    <row r="25" spans="2:19" x14ac:dyDescent="0.25">
      <c r="B25" s="27" t="s">
        <v>90</v>
      </c>
      <c r="C25" s="28">
        <v>6349097</v>
      </c>
      <c r="D25" s="29">
        <v>6565524</v>
      </c>
      <c r="E25" s="30">
        <v>6811779</v>
      </c>
      <c r="G25" s="63" t="s">
        <v>22</v>
      </c>
      <c r="H25" s="64">
        <v>13332</v>
      </c>
      <c r="I25" s="64">
        <v>15863</v>
      </c>
      <c r="J25" s="65">
        <v>15990</v>
      </c>
      <c r="L25" s="5">
        <f t="shared" si="2"/>
        <v>0</v>
      </c>
      <c r="M25" s="11">
        <f t="shared" si="0"/>
        <v>0</v>
      </c>
      <c r="N25" s="56">
        <f t="shared" si="1"/>
        <v>0</v>
      </c>
      <c r="O25" s="57" t="str">
        <f t="shared" si="3"/>
        <v/>
      </c>
      <c r="Q25" s="73" t="s">
        <v>89</v>
      </c>
      <c r="S25" s="75">
        <f t="shared" si="4"/>
        <v>0</v>
      </c>
    </row>
    <row r="26" spans="2:19" x14ac:dyDescent="0.25">
      <c r="B26" s="27" t="s">
        <v>91</v>
      </c>
      <c r="C26" s="28">
        <v>9938444</v>
      </c>
      <c r="D26" s="29">
        <v>9877495</v>
      </c>
      <c r="E26" s="30">
        <v>9928300</v>
      </c>
      <c r="G26" s="63" t="s">
        <v>23</v>
      </c>
      <c r="H26" s="64">
        <v>13327</v>
      </c>
      <c r="I26" s="64">
        <v>14799</v>
      </c>
      <c r="J26" s="65">
        <v>14361</v>
      </c>
      <c r="L26" s="5">
        <f t="shared" si="2"/>
        <v>0</v>
      </c>
      <c r="M26" s="11">
        <f t="shared" si="0"/>
        <v>0</v>
      </c>
      <c r="N26" s="56">
        <f t="shared" si="1"/>
        <v>0</v>
      </c>
      <c r="O26" s="57" t="str">
        <f t="shared" si="3"/>
        <v/>
      </c>
      <c r="Q26" s="73" t="s">
        <v>90</v>
      </c>
      <c r="S26" s="75">
        <f t="shared" si="4"/>
        <v>0</v>
      </c>
    </row>
    <row r="27" spans="2:19" x14ac:dyDescent="0.25">
      <c r="B27" s="27" t="s">
        <v>92</v>
      </c>
      <c r="C27" s="28">
        <v>4919479</v>
      </c>
      <c r="D27" s="29">
        <v>5311147</v>
      </c>
      <c r="E27" s="30">
        <v>5519952</v>
      </c>
      <c r="G27" s="63" t="s">
        <v>24</v>
      </c>
      <c r="H27" s="64">
        <v>26938</v>
      </c>
      <c r="I27" s="64">
        <v>27731</v>
      </c>
      <c r="J27" s="65">
        <v>27360</v>
      </c>
      <c r="L27" s="5">
        <f t="shared" si="2"/>
        <v>0</v>
      </c>
      <c r="M27" s="11">
        <f t="shared" si="0"/>
        <v>0</v>
      </c>
      <c r="N27" s="56">
        <f t="shared" si="1"/>
        <v>0</v>
      </c>
      <c r="O27" s="57" t="str">
        <f t="shared" si="3"/>
        <v/>
      </c>
      <c r="Q27" s="73" t="s">
        <v>91</v>
      </c>
      <c r="S27" s="75">
        <f t="shared" si="4"/>
        <v>0</v>
      </c>
    </row>
    <row r="28" spans="2:19" x14ac:dyDescent="0.25">
      <c r="B28" s="27" t="s">
        <v>93</v>
      </c>
      <c r="C28" s="28">
        <v>2844658</v>
      </c>
      <c r="D28" s="29">
        <v>2970322</v>
      </c>
      <c r="E28" s="30">
        <v>2988726</v>
      </c>
      <c r="G28" s="63" t="s">
        <v>25</v>
      </c>
      <c r="H28" s="64">
        <v>36210</v>
      </c>
      <c r="I28" s="64">
        <v>39140</v>
      </c>
      <c r="J28" s="65">
        <v>39290</v>
      </c>
      <c r="L28" s="5">
        <f t="shared" si="2"/>
        <v>0</v>
      </c>
      <c r="M28" s="11">
        <f t="shared" si="0"/>
        <v>0</v>
      </c>
      <c r="N28" s="56">
        <f t="shared" si="1"/>
        <v>0</v>
      </c>
      <c r="O28" s="57" t="str">
        <f t="shared" si="3"/>
        <v/>
      </c>
      <c r="Q28" s="73" t="s">
        <v>92</v>
      </c>
      <c r="S28" s="75">
        <f t="shared" si="4"/>
        <v>0</v>
      </c>
    </row>
    <row r="29" spans="2:19" x14ac:dyDescent="0.25">
      <c r="B29" s="27" t="s">
        <v>94</v>
      </c>
      <c r="C29" s="28">
        <v>5595211</v>
      </c>
      <c r="D29" s="29">
        <v>5996118</v>
      </c>
      <c r="E29" s="30">
        <v>6093000</v>
      </c>
      <c r="G29" s="63" t="s">
        <v>26</v>
      </c>
      <c r="H29" s="64">
        <v>130802</v>
      </c>
      <c r="I29" s="64">
        <v>172778</v>
      </c>
      <c r="J29" s="65">
        <v>182835</v>
      </c>
      <c r="L29" s="5">
        <f t="shared" si="2"/>
        <v>0</v>
      </c>
      <c r="M29" s="11">
        <f t="shared" si="0"/>
        <v>0</v>
      </c>
      <c r="N29" s="56">
        <f t="shared" si="1"/>
        <v>0</v>
      </c>
      <c r="O29" s="57" t="str">
        <f t="shared" si="3"/>
        <v/>
      </c>
      <c r="Q29" s="73" t="s">
        <v>93</v>
      </c>
      <c r="S29" s="75">
        <f t="shared" si="4"/>
        <v>0</v>
      </c>
    </row>
    <row r="30" spans="2:19" x14ac:dyDescent="0.25">
      <c r="B30" s="27" t="s">
        <v>95</v>
      </c>
      <c r="C30" s="28">
        <v>902195</v>
      </c>
      <c r="D30" s="29">
        <v>990641</v>
      </c>
      <c r="E30" s="30">
        <v>1042520</v>
      </c>
      <c r="G30" s="63" t="s">
        <v>27</v>
      </c>
      <c r="H30" s="64">
        <v>87366</v>
      </c>
      <c r="I30" s="64">
        <v>98786</v>
      </c>
      <c r="J30" s="65">
        <v>100917</v>
      </c>
      <c r="L30" s="5">
        <f t="shared" si="2"/>
        <v>0</v>
      </c>
      <c r="M30" s="11">
        <f t="shared" si="0"/>
        <v>0</v>
      </c>
      <c r="N30" s="56">
        <f t="shared" si="1"/>
        <v>0</v>
      </c>
      <c r="O30" s="57" t="str">
        <f t="shared" si="3"/>
        <v/>
      </c>
      <c r="Q30" s="73" t="s">
        <v>94</v>
      </c>
      <c r="S30" s="75">
        <f t="shared" si="4"/>
        <v>0</v>
      </c>
    </row>
    <row r="31" spans="2:19" x14ac:dyDescent="0.25">
      <c r="B31" s="27" t="s">
        <v>96</v>
      </c>
      <c r="C31" s="28">
        <v>1711263</v>
      </c>
      <c r="D31" s="29">
        <v>1830051</v>
      </c>
      <c r="E31" s="30">
        <v>1907116</v>
      </c>
      <c r="G31" s="63" t="s">
        <v>28</v>
      </c>
      <c r="H31" s="64">
        <v>998948</v>
      </c>
      <c r="I31" s="64">
        <v>1229226</v>
      </c>
      <c r="J31" s="65">
        <v>1376238</v>
      </c>
      <c r="L31" s="5">
        <f t="shared" si="2"/>
        <v>8</v>
      </c>
      <c r="M31" s="11">
        <f t="shared" si="0"/>
        <v>9</v>
      </c>
      <c r="N31" s="56">
        <f t="shared" si="1"/>
        <v>11</v>
      </c>
      <c r="O31" s="57" t="str">
        <f t="shared" si="3"/>
        <v>New Hampshire</v>
      </c>
      <c r="Q31" s="73" t="s">
        <v>95</v>
      </c>
      <c r="S31" s="75">
        <f t="shared" si="4"/>
        <v>5</v>
      </c>
    </row>
    <row r="32" spans="2:19" x14ac:dyDescent="0.25">
      <c r="B32" s="27" t="s">
        <v>97</v>
      </c>
      <c r="C32" s="28">
        <v>1998257</v>
      </c>
      <c r="D32" s="29">
        <v>2703284</v>
      </c>
      <c r="E32" s="30">
        <v>2940058</v>
      </c>
      <c r="G32" s="63" t="s">
        <v>29</v>
      </c>
      <c r="H32" s="64">
        <v>18564</v>
      </c>
      <c r="I32" s="64">
        <v>19927</v>
      </c>
      <c r="J32" s="65">
        <v>19487</v>
      </c>
      <c r="L32" s="5">
        <f t="shared" si="2"/>
        <v>0</v>
      </c>
      <c r="M32" s="11">
        <f t="shared" si="0"/>
        <v>0</v>
      </c>
      <c r="N32" s="56">
        <f t="shared" si="1"/>
        <v>0</v>
      </c>
      <c r="O32" s="57" t="str">
        <f t="shared" si="3"/>
        <v/>
      </c>
      <c r="Q32" s="73" t="s">
        <v>96</v>
      </c>
      <c r="S32" s="75">
        <f t="shared" si="4"/>
        <v>2</v>
      </c>
    </row>
    <row r="33" spans="2:19" x14ac:dyDescent="0.25">
      <c r="B33" s="27" t="s">
        <v>98</v>
      </c>
      <c r="C33" s="28">
        <v>1235786</v>
      </c>
      <c r="D33" s="29">
        <v>1316872</v>
      </c>
      <c r="E33" s="30">
        <v>1334795</v>
      </c>
      <c r="G33" s="63" t="s">
        <v>30</v>
      </c>
      <c r="H33" s="64">
        <v>112947</v>
      </c>
      <c r="I33" s="64">
        <v>138028</v>
      </c>
      <c r="J33" s="65">
        <v>151563</v>
      </c>
      <c r="L33" s="5">
        <f t="shared" si="2"/>
        <v>0</v>
      </c>
      <c r="M33" s="11">
        <f t="shared" si="0"/>
        <v>0</v>
      </c>
      <c r="N33" s="56">
        <f t="shared" si="1"/>
        <v>0</v>
      </c>
      <c r="O33" s="57" t="str">
        <f t="shared" si="3"/>
        <v/>
      </c>
      <c r="Q33" s="73" t="s">
        <v>97</v>
      </c>
      <c r="S33" s="75">
        <f t="shared" si="4"/>
        <v>0</v>
      </c>
    </row>
    <row r="34" spans="2:19" x14ac:dyDescent="0.25">
      <c r="B34" s="27" t="s">
        <v>99</v>
      </c>
      <c r="C34" s="28">
        <v>8414350</v>
      </c>
      <c r="D34" s="29">
        <v>8803729</v>
      </c>
      <c r="E34" s="30">
        <v>8944469</v>
      </c>
      <c r="G34" s="63" t="s">
        <v>31</v>
      </c>
      <c r="H34" s="64">
        <v>46755</v>
      </c>
      <c r="I34" s="64">
        <v>49746</v>
      </c>
      <c r="J34" s="65">
        <v>48229</v>
      </c>
      <c r="L34" s="5">
        <f t="shared" si="2"/>
        <v>0</v>
      </c>
      <c r="M34" s="11">
        <f t="shared" si="0"/>
        <v>0</v>
      </c>
      <c r="N34" s="56">
        <f t="shared" si="1"/>
        <v>0</v>
      </c>
      <c r="O34" s="57" t="str">
        <f t="shared" si="3"/>
        <v/>
      </c>
      <c r="Q34" s="73" t="s">
        <v>98</v>
      </c>
      <c r="S34" s="75">
        <f t="shared" si="4"/>
        <v>4</v>
      </c>
    </row>
    <row r="35" spans="2:19" x14ac:dyDescent="0.25">
      <c r="B35" s="27" t="s">
        <v>100</v>
      </c>
      <c r="C35" s="28">
        <v>1819046</v>
      </c>
      <c r="D35" s="29">
        <v>2064756</v>
      </c>
      <c r="E35" s="30">
        <v>2081015</v>
      </c>
      <c r="G35" s="63" t="s">
        <v>32</v>
      </c>
      <c r="H35" s="64">
        <v>12902</v>
      </c>
      <c r="I35" s="64">
        <v>14761</v>
      </c>
      <c r="J35" s="65">
        <v>13906</v>
      </c>
      <c r="L35" s="5">
        <f t="shared" si="2"/>
        <v>0</v>
      </c>
      <c r="M35" s="11">
        <f t="shared" si="0"/>
        <v>0</v>
      </c>
      <c r="N35" s="56">
        <f t="shared" si="1"/>
        <v>0</v>
      </c>
      <c r="O35" s="57" t="str">
        <f t="shared" si="3"/>
        <v/>
      </c>
      <c r="Q35" s="73" t="s">
        <v>99</v>
      </c>
      <c r="S35" s="75">
        <f t="shared" si="4"/>
        <v>0</v>
      </c>
    </row>
    <row r="36" spans="2:19" x14ac:dyDescent="0.25">
      <c r="B36" s="27" t="s">
        <v>101</v>
      </c>
      <c r="C36" s="28">
        <v>18976457</v>
      </c>
      <c r="D36" s="29">
        <v>19402640</v>
      </c>
      <c r="E36" s="30">
        <v>19745289</v>
      </c>
      <c r="G36" s="63" t="s">
        <v>33</v>
      </c>
      <c r="H36" s="64">
        <v>7022</v>
      </c>
      <c r="I36" s="64">
        <v>8870</v>
      </c>
      <c r="J36" s="65">
        <v>8617</v>
      </c>
      <c r="L36" s="5">
        <f t="shared" si="2"/>
        <v>0</v>
      </c>
      <c r="M36" s="11">
        <f t="shared" si="0"/>
        <v>0</v>
      </c>
      <c r="N36" s="56">
        <f t="shared" si="1"/>
        <v>0</v>
      </c>
      <c r="O36" s="57" t="str">
        <f t="shared" si="3"/>
        <v/>
      </c>
      <c r="Q36" s="73" t="s">
        <v>100</v>
      </c>
      <c r="S36" s="75">
        <f t="shared" si="4"/>
        <v>1</v>
      </c>
    </row>
    <row r="37" spans="2:19" x14ac:dyDescent="0.25">
      <c r="B37" s="27" t="s">
        <v>102</v>
      </c>
      <c r="C37" s="28">
        <v>8049313</v>
      </c>
      <c r="D37" s="29">
        <v>9558915</v>
      </c>
      <c r="E37" s="30">
        <v>10146788</v>
      </c>
      <c r="G37" s="63" t="s">
        <v>34</v>
      </c>
      <c r="H37" s="64">
        <v>210528</v>
      </c>
      <c r="I37" s="64">
        <v>297052</v>
      </c>
      <c r="J37" s="65">
        <v>335396</v>
      </c>
      <c r="L37" s="5">
        <f t="shared" si="2"/>
        <v>0</v>
      </c>
      <c r="M37" s="11">
        <f t="shared" si="0"/>
        <v>0</v>
      </c>
      <c r="N37" s="56">
        <f t="shared" si="1"/>
        <v>0</v>
      </c>
      <c r="O37" s="57" t="str">
        <f t="shared" si="3"/>
        <v/>
      </c>
      <c r="Q37" s="73" t="s">
        <v>101</v>
      </c>
      <c r="S37" s="75">
        <f t="shared" si="4"/>
        <v>0</v>
      </c>
    </row>
    <row r="38" spans="2:19" x14ac:dyDescent="0.25">
      <c r="B38" s="27" t="s">
        <v>103</v>
      </c>
      <c r="C38" s="28">
        <v>642200</v>
      </c>
      <c r="D38" s="29">
        <v>674526</v>
      </c>
      <c r="E38" s="30">
        <v>757952</v>
      </c>
      <c r="G38" s="63" t="s">
        <v>35</v>
      </c>
      <c r="H38" s="64">
        <v>440888</v>
      </c>
      <c r="I38" s="64">
        <v>618754</v>
      </c>
      <c r="J38" s="65">
        <v>722336</v>
      </c>
      <c r="L38" s="5">
        <f t="shared" si="2"/>
        <v>0</v>
      </c>
      <c r="M38" s="11">
        <f t="shared" si="0"/>
        <v>2</v>
      </c>
      <c r="N38" s="56">
        <f t="shared" si="1"/>
        <v>3</v>
      </c>
      <c r="O38" s="57" t="str">
        <f t="shared" si="3"/>
        <v>Alaska</v>
      </c>
      <c r="Q38" s="73" t="s">
        <v>102</v>
      </c>
      <c r="S38" s="75">
        <f t="shared" si="4"/>
        <v>0</v>
      </c>
    </row>
    <row r="39" spans="2:19" x14ac:dyDescent="0.25">
      <c r="B39" s="27" t="s">
        <v>104</v>
      </c>
      <c r="C39" s="28">
        <v>11353140</v>
      </c>
      <c r="D39" s="29">
        <v>11540983</v>
      </c>
      <c r="E39" s="30">
        <v>11614373</v>
      </c>
      <c r="G39" s="63" t="s">
        <v>36</v>
      </c>
      <c r="H39" s="64">
        <v>239452</v>
      </c>
      <c r="I39" s="64">
        <v>275487</v>
      </c>
      <c r="J39" s="65">
        <v>287822</v>
      </c>
      <c r="L39" s="5">
        <f t="shared" si="2"/>
        <v>0</v>
      </c>
      <c r="M39" s="11">
        <f t="shared" si="0"/>
        <v>0</v>
      </c>
      <c r="N39" s="56">
        <f t="shared" si="1"/>
        <v>0</v>
      </c>
      <c r="O39" s="57" t="str">
        <f t="shared" si="3"/>
        <v/>
      </c>
      <c r="Q39" s="73" t="s">
        <v>103</v>
      </c>
      <c r="S39" s="75">
        <f t="shared" si="4"/>
        <v>7</v>
      </c>
    </row>
    <row r="40" spans="2:19" x14ac:dyDescent="0.25">
      <c r="B40" s="27" t="s">
        <v>105</v>
      </c>
      <c r="C40" s="28">
        <v>3450654</v>
      </c>
      <c r="D40" s="29">
        <v>3759603</v>
      </c>
      <c r="E40" s="30">
        <v>3923561</v>
      </c>
      <c r="G40" s="63" t="s">
        <v>37</v>
      </c>
      <c r="H40" s="64">
        <v>34450</v>
      </c>
      <c r="I40" s="64">
        <v>40801</v>
      </c>
      <c r="J40" s="65">
        <v>39961</v>
      </c>
      <c r="L40" s="5">
        <f t="shared" si="2"/>
        <v>0</v>
      </c>
      <c r="M40" s="11">
        <f t="shared" si="0"/>
        <v>0</v>
      </c>
      <c r="N40" s="56">
        <f t="shared" si="1"/>
        <v>0</v>
      </c>
      <c r="O40" s="57" t="str">
        <f t="shared" si="3"/>
        <v/>
      </c>
      <c r="Q40" s="73" t="s">
        <v>104</v>
      </c>
      <c r="S40" s="75">
        <f t="shared" si="4"/>
        <v>0</v>
      </c>
    </row>
    <row r="41" spans="2:19" x14ac:dyDescent="0.25">
      <c r="B41" s="27" t="s">
        <v>106</v>
      </c>
      <c r="C41" s="28">
        <v>3421399</v>
      </c>
      <c r="D41" s="29">
        <v>3838048</v>
      </c>
      <c r="E41" s="30">
        <v>4093465</v>
      </c>
      <c r="G41" s="63" t="s">
        <v>38</v>
      </c>
      <c r="H41" s="64">
        <v>7021</v>
      </c>
      <c r="I41" s="64">
        <v>8365</v>
      </c>
      <c r="J41" s="65">
        <v>8202</v>
      </c>
      <c r="L41" s="5">
        <f t="shared" si="2"/>
        <v>0</v>
      </c>
      <c r="M41" s="11">
        <f t="shared" si="0"/>
        <v>0</v>
      </c>
      <c r="N41" s="56">
        <f t="shared" si="1"/>
        <v>0</v>
      </c>
      <c r="O41" s="57" t="str">
        <f t="shared" si="3"/>
        <v/>
      </c>
      <c r="Q41" s="73" t="s">
        <v>105</v>
      </c>
      <c r="S41" s="75">
        <f t="shared" si="4"/>
        <v>0</v>
      </c>
    </row>
    <row r="42" spans="2:19" x14ac:dyDescent="0.25">
      <c r="B42" s="27" t="s">
        <v>107</v>
      </c>
      <c r="C42" s="28">
        <v>12281054</v>
      </c>
      <c r="D42" s="29">
        <v>12712343</v>
      </c>
      <c r="E42" s="30">
        <v>12784227</v>
      </c>
      <c r="G42" s="63" t="s">
        <v>39</v>
      </c>
      <c r="H42" s="64">
        <v>18733</v>
      </c>
      <c r="I42" s="64">
        <v>19224</v>
      </c>
      <c r="J42" s="65">
        <v>18224</v>
      </c>
      <c r="L42" s="5">
        <f t="shared" si="2"/>
        <v>0</v>
      </c>
      <c r="M42" s="11">
        <f t="shared" si="0"/>
        <v>0</v>
      </c>
      <c r="N42" s="56">
        <f t="shared" si="1"/>
        <v>0</v>
      </c>
      <c r="O42" s="57" t="str">
        <f t="shared" si="3"/>
        <v/>
      </c>
      <c r="Q42" s="73" t="s">
        <v>106</v>
      </c>
      <c r="S42" s="75">
        <f t="shared" si="4"/>
        <v>0</v>
      </c>
    </row>
    <row r="43" spans="2:19" x14ac:dyDescent="0.25">
      <c r="B43" s="27" t="s">
        <v>108</v>
      </c>
      <c r="C43" s="28">
        <v>1048319</v>
      </c>
      <c r="D43" s="29">
        <v>1053337</v>
      </c>
      <c r="E43" s="30">
        <v>1056426</v>
      </c>
      <c r="G43" s="63" t="s">
        <v>40</v>
      </c>
      <c r="H43" s="64">
        <v>264002</v>
      </c>
      <c r="I43" s="64">
        <v>322833</v>
      </c>
      <c r="J43" s="65">
        <v>375888</v>
      </c>
      <c r="L43" s="5">
        <f t="shared" si="2"/>
        <v>0</v>
      </c>
      <c r="M43" s="11">
        <f t="shared" si="0"/>
        <v>0</v>
      </c>
      <c r="N43" s="56">
        <f t="shared" si="1"/>
        <v>0</v>
      </c>
      <c r="O43" s="57" t="str">
        <f t="shared" si="3"/>
        <v/>
      </c>
      <c r="Q43" s="73" t="s">
        <v>107</v>
      </c>
      <c r="S43" s="75">
        <f t="shared" si="4"/>
        <v>0</v>
      </c>
    </row>
    <row r="44" spans="2:19" x14ac:dyDescent="0.25">
      <c r="B44" s="27" t="s">
        <v>109</v>
      </c>
      <c r="C44" s="28">
        <v>4012012</v>
      </c>
      <c r="D44" s="29">
        <v>4635943</v>
      </c>
      <c r="E44" s="30">
        <v>4961119</v>
      </c>
      <c r="G44" s="63" t="s">
        <v>41</v>
      </c>
      <c r="H44" s="64">
        <v>258916</v>
      </c>
      <c r="I44" s="64">
        <v>331298</v>
      </c>
      <c r="J44" s="65">
        <v>349020</v>
      </c>
      <c r="L44" s="5">
        <f t="shared" si="2"/>
        <v>0</v>
      </c>
      <c r="M44" s="11">
        <f t="shared" si="0"/>
        <v>0</v>
      </c>
      <c r="N44" s="56">
        <f t="shared" si="1"/>
        <v>0</v>
      </c>
      <c r="O44" s="57" t="str">
        <f t="shared" si="3"/>
        <v/>
      </c>
      <c r="Q44" s="73" t="s">
        <v>108</v>
      </c>
      <c r="S44" s="75">
        <f t="shared" si="4"/>
        <v>5</v>
      </c>
    </row>
    <row r="45" spans="2:19" x14ac:dyDescent="0.25">
      <c r="B45" s="27" t="s">
        <v>110</v>
      </c>
      <c r="C45" s="28">
        <v>754844</v>
      </c>
      <c r="D45" s="29">
        <v>816325</v>
      </c>
      <c r="E45" s="30">
        <v>865454</v>
      </c>
      <c r="G45" s="63" t="s">
        <v>42</v>
      </c>
      <c r="H45" s="64">
        <v>126731</v>
      </c>
      <c r="I45" s="64">
        <v>146318</v>
      </c>
      <c r="J45" s="65">
        <v>158701</v>
      </c>
      <c r="L45" s="5">
        <f t="shared" si="2"/>
        <v>0</v>
      </c>
      <c r="M45" s="11">
        <f t="shared" si="0"/>
        <v>0</v>
      </c>
      <c r="N45" s="56">
        <f t="shared" si="1"/>
        <v>0</v>
      </c>
      <c r="O45" s="57" t="str">
        <f t="shared" si="3"/>
        <v/>
      </c>
      <c r="Q45" s="73" t="s">
        <v>109</v>
      </c>
      <c r="S45" s="75">
        <f t="shared" si="4"/>
        <v>0</v>
      </c>
    </row>
    <row r="46" spans="2:19" x14ac:dyDescent="0.25">
      <c r="B46" s="27" t="s">
        <v>111</v>
      </c>
      <c r="C46" s="28">
        <v>5689283</v>
      </c>
      <c r="D46" s="29">
        <v>6356671</v>
      </c>
      <c r="E46" s="30">
        <v>6651194</v>
      </c>
      <c r="G46" s="63" t="s">
        <v>43</v>
      </c>
      <c r="H46" s="64">
        <v>2253362</v>
      </c>
      <c r="I46" s="64">
        <v>2496435</v>
      </c>
      <c r="J46" s="65">
        <v>2712945</v>
      </c>
      <c r="L46" s="5">
        <f t="shared" si="2"/>
        <v>18</v>
      </c>
      <c r="M46" s="11">
        <f t="shared" si="0"/>
        <v>16</v>
      </c>
      <c r="N46" s="56">
        <f t="shared" si="1"/>
        <v>16</v>
      </c>
      <c r="O46" s="57" t="str">
        <f t="shared" si="3"/>
        <v>Kansas</v>
      </c>
      <c r="Q46" s="73" t="s">
        <v>110</v>
      </c>
      <c r="S46" s="75">
        <f t="shared" si="4"/>
        <v>7</v>
      </c>
    </row>
    <row r="47" spans="2:19" x14ac:dyDescent="0.25">
      <c r="B47" s="27" t="s">
        <v>112</v>
      </c>
      <c r="C47" s="28">
        <v>20851820</v>
      </c>
      <c r="D47" s="29">
        <v>25244310</v>
      </c>
      <c r="E47" s="30">
        <v>27862596</v>
      </c>
      <c r="G47" s="63" t="s">
        <v>44</v>
      </c>
      <c r="H47" s="64">
        <v>79589</v>
      </c>
      <c r="I47" s="64">
        <v>73090</v>
      </c>
      <c r="J47" s="65">
        <v>79077</v>
      </c>
      <c r="L47" s="5">
        <f t="shared" si="2"/>
        <v>0</v>
      </c>
      <c r="M47" s="11">
        <f t="shared" si="0"/>
        <v>0</v>
      </c>
      <c r="N47" s="56">
        <f t="shared" si="1"/>
        <v>0</v>
      </c>
      <c r="O47" s="57" t="str">
        <f t="shared" si="3"/>
        <v/>
      </c>
      <c r="Q47" s="73" t="s">
        <v>111</v>
      </c>
      <c r="S47" s="75">
        <f t="shared" si="4"/>
        <v>0</v>
      </c>
    </row>
    <row r="48" spans="2:19" x14ac:dyDescent="0.25">
      <c r="B48" s="27" t="s">
        <v>113</v>
      </c>
      <c r="C48" s="28">
        <v>2233169</v>
      </c>
      <c r="D48" s="29">
        <v>2775326</v>
      </c>
      <c r="E48" s="30">
        <v>3051217</v>
      </c>
      <c r="G48" s="63" t="s">
        <v>45</v>
      </c>
      <c r="H48" s="64">
        <v>57663</v>
      </c>
      <c r="I48" s="64">
        <v>73314</v>
      </c>
      <c r="J48" s="65">
        <v>80622</v>
      </c>
      <c r="L48" s="5">
        <f t="shared" si="2"/>
        <v>0</v>
      </c>
      <c r="M48" s="11">
        <f t="shared" si="0"/>
        <v>0</v>
      </c>
      <c r="N48" s="56">
        <f t="shared" si="1"/>
        <v>0</v>
      </c>
      <c r="O48" s="57" t="str">
        <f t="shared" si="3"/>
        <v/>
      </c>
      <c r="Q48" s="73" t="s">
        <v>112</v>
      </c>
      <c r="S48" s="75">
        <f t="shared" si="4"/>
        <v>0</v>
      </c>
    </row>
    <row r="49" spans="2:19" x14ac:dyDescent="0.25">
      <c r="B49" s="27" t="s">
        <v>114</v>
      </c>
      <c r="C49" s="28">
        <v>608827</v>
      </c>
      <c r="D49" s="29">
        <v>625982</v>
      </c>
      <c r="E49" s="30">
        <v>624594</v>
      </c>
      <c r="G49" s="63" t="s">
        <v>46</v>
      </c>
      <c r="H49" s="64">
        <v>170498</v>
      </c>
      <c r="I49" s="64">
        <v>180822</v>
      </c>
      <c r="J49" s="65">
        <v>201170</v>
      </c>
      <c r="L49" s="5">
        <f t="shared" si="2"/>
        <v>0</v>
      </c>
      <c r="M49" s="11">
        <f t="shared" si="0"/>
        <v>0</v>
      </c>
      <c r="N49" s="56">
        <f t="shared" si="1"/>
        <v>0</v>
      </c>
      <c r="O49" s="57" t="str">
        <f t="shared" si="3"/>
        <v/>
      </c>
      <c r="Q49" s="73" t="s">
        <v>113</v>
      </c>
      <c r="S49" s="75">
        <f t="shared" si="4"/>
        <v>0</v>
      </c>
    </row>
    <row r="50" spans="2:19" x14ac:dyDescent="0.25">
      <c r="B50" s="27" t="s">
        <v>115</v>
      </c>
      <c r="C50" s="28">
        <v>7078515</v>
      </c>
      <c r="D50" s="29">
        <v>8025773</v>
      </c>
      <c r="E50" s="30">
        <v>8411808</v>
      </c>
      <c r="G50" s="63" t="s">
        <v>47</v>
      </c>
      <c r="H50" s="64">
        <v>35910</v>
      </c>
      <c r="I50" s="64">
        <v>39996</v>
      </c>
      <c r="J50" s="65">
        <v>40314</v>
      </c>
      <c r="L50" s="5">
        <f t="shared" si="2"/>
        <v>0</v>
      </c>
      <c r="M50" s="11">
        <f t="shared" si="0"/>
        <v>0</v>
      </c>
      <c r="N50" s="56">
        <f t="shared" si="1"/>
        <v>0</v>
      </c>
      <c r="O50" s="57" t="str">
        <f t="shared" si="3"/>
        <v/>
      </c>
      <c r="Q50" s="73" t="s">
        <v>114</v>
      </c>
      <c r="S50" s="75">
        <f t="shared" si="4"/>
        <v>9</v>
      </c>
    </row>
    <row r="51" spans="2:19" x14ac:dyDescent="0.25">
      <c r="B51" s="27" t="s">
        <v>67</v>
      </c>
      <c r="C51" s="28">
        <v>5894121</v>
      </c>
      <c r="D51" s="29">
        <v>6743226</v>
      </c>
      <c r="E51" s="30">
        <v>7288000</v>
      </c>
      <c r="G51" s="63" t="s">
        <v>48</v>
      </c>
      <c r="H51" s="64">
        <v>896344</v>
      </c>
      <c r="I51" s="64">
        <v>1145956</v>
      </c>
      <c r="J51" s="65">
        <v>1314367</v>
      </c>
      <c r="L51" s="5">
        <f t="shared" si="2"/>
        <v>7</v>
      </c>
      <c r="M51" s="11">
        <f t="shared" si="0"/>
        <v>9</v>
      </c>
      <c r="N51" s="56">
        <f t="shared" si="1"/>
        <v>9</v>
      </c>
      <c r="O51" s="57" t="str">
        <f t="shared" si="3"/>
        <v>Maine</v>
      </c>
      <c r="Q51" s="73" t="s">
        <v>115</v>
      </c>
      <c r="S51" s="75">
        <f t="shared" si="4"/>
        <v>0</v>
      </c>
    </row>
    <row r="52" spans="2:19" x14ac:dyDescent="0.25">
      <c r="B52" s="27" t="s">
        <v>116</v>
      </c>
      <c r="C52" s="28">
        <v>1808344</v>
      </c>
      <c r="D52" s="29">
        <v>1854230</v>
      </c>
      <c r="E52" s="30">
        <v>1831102</v>
      </c>
      <c r="G52" s="63" t="s">
        <v>49</v>
      </c>
      <c r="H52" s="64">
        <v>172493</v>
      </c>
      <c r="I52" s="64">
        <v>268685</v>
      </c>
      <c r="J52" s="65">
        <v>336015</v>
      </c>
      <c r="L52" s="5">
        <f t="shared" si="2"/>
        <v>0</v>
      </c>
      <c r="M52" s="11">
        <f t="shared" si="0"/>
        <v>0</v>
      </c>
      <c r="N52" s="56">
        <f t="shared" si="1"/>
        <v>0</v>
      </c>
      <c r="O52" s="57" t="str">
        <f t="shared" si="3"/>
        <v/>
      </c>
      <c r="Q52" s="73" t="s">
        <v>67</v>
      </c>
      <c r="S52" s="75">
        <f t="shared" si="4"/>
        <v>0</v>
      </c>
    </row>
    <row r="53" spans="2:19" x14ac:dyDescent="0.25">
      <c r="B53" s="27" t="s">
        <v>117</v>
      </c>
      <c r="C53" s="28">
        <v>5363675</v>
      </c>
      <c r="D53" s="29">
        <v>5690263</v>
      </c>
      <c r="E53" s="30">
        <v>5778708</v>
      </c>
      <c r="G53" s="63" t="s">
        <v>50</v>
      </c>
      <c r="H53" s="64">
        <v>1131184</v>
      </c>
      <c r="I53" s="64">
        <v>1320134</v>
      </c>
      <c r="J53" s="65">
        <v>1443810</v>
      </c>
      <c r="L53" s="5">
        <f t="shared" si="2"/>
        <v>9</v>
      </c>
      <c r="M53" s="11">
        <f t="shared" si="0"/>
        <v>10</v>
      </c>
      <c r="N53" s="56">
        <f t="shared" si="1"/>
        <v>12</v>
      </c>
      <c r="O53" s="57" t="str">
        <f t="shared" si="3"/>
        <v>Hawaii</v>
      </c>
      <c r="Q53" s="73" t="s">
        <v>116</v>
      </c>
      <c r="S53" s="75">
        <f t="shared" si="4"/>
        <v>2</v>
      </c>
    </row>
    <row r="54" spans="2:19" ht="15.75" thickBot="1" x14ac:dyDescent="0.3">
      <c r="B54" s="48" t="s">
        <v>118</v>
      </c>
      <c r="C54" s="49">
        <v>493782</v>
      </c>
      <c r="D54" s="50">
        <v>564513</v>
      </c>
      <c r="E54" s="51">
        <v>585501</v>
      </c>
      <c r="G54" s="63" t="s">
        <v>51</v>
      </c>
      <c r="H54" s="64">
        <v>344765</v>
      </c>
      <c r="I54" s="64">
        <v>464697</v>
      </c>
      <c r="J54" s="65">
        <v>512368</v>
      </c>
      <c r="L54" s="5">
        <f t="shared" si="2"/>
        <v>0</v>
      </c>
      <c r="M54" s="11">
        <f t="shared" si="0"/>
        <v>0</v>
      </c>
      <c r="N54" s="56">
        <f t="shared" si="1"/>
        <v>0</v>
      </c>
      <c r="O54" s="57" t="str">
        <f t="shared" si="3"/>
        <v/>
      </c>
      <c r="Q54" s="73" t="s">
        <v>117</v>
      </c>
      <c r="S54" s="75">
        <f t="shared" si="4"/>
        <v>0</v>
      </c>
    </row>
    <row r="55" spans="2:19" ht="16.5" thickTop="1" thickBot="1" x14ac:dyDescent="0.3">
      <c r="B55" s="43" t="s">
        <v>119</v>
      </c>
      <c r="C55" s="44"/>
      <c r="D55" s="45">
        <f t="shared" ref="D55:E55" si="5">SUM(D4:D54)</f>
        <v>309348193</v>
      </c>
      <c r="E55" s="46">
        <f t="shared" si="5"/>
        <v>323127513</v>
      </c>
      <c r="G55" s="63" t="s">
        <v>52</v>
      </c>
      <c r="H55" s="64">
        <v>921482</v>
      </c>
      <c r="I55" s="64">
        <v>916542</v>
      </c>
      <c r="J55" s="65">
        <v>960730</v>
      </c>
      <c r="L55" s="5">
        <f t="shared" si="2"/>
        <v>8</v>
      </c>
      <c r="M55" s="11">
        <f t="shared" si="0"/>
        <v>7</v>
      </c>
      <c r="N55" s="56">
        <f t="shared" si="1"/>
        <v>7</v>
      </c>
      <c r="O55" s="57" t="str">
        <f t="shared" si="3"/>
        <v>Delaware</v>
      </c>
      <c r="Q55" s="73" t="s">
        <v>118</v>
      </c>
      <c r="S55" s="75">
        <f t="shared" si="4"/>
        <v>9</v>
      </c>
    </row>
    <row r="56" spans="2:19" x14ac:dyDescent="0.25">
      <c r="G56" s="63" t="s">
        <v>53</v>
      </c>
      <c r="H56" s="64">
        <v>483924</v>
      </c>
      <c r="I56" s="64">
        <v>602095</v>
      </c>
      <c r="J56" s="65">
        <v>666149</v>
      </c>
      <c r="L56" s="5">
        <f t="shared" si="2"/>
        <v>0</v>
      </c>
      <c r="M56" s="11">
        <f t="shared" si="0"/>
        <v>1</v>
      </c>
      <c r="N56" s="56">
        <f t="shared" si="1"/>
        <v>2</v>
      </c>
      <c r="O56" s="57" t="str">
        <f t="shared" si="3"/>
        <v>District of Columbia</v>
      </c>
    </row>
    <row r="57" spans="2:19" x14ac:dyDescent="0.25">
      <c r="G57" s="63" t="s">
        <v>54</v>
      </c>
      <c r="H57" s="64">
        <v>70423</v>
      </c>
      <c r="I57" s="64">
        <v>74364</v>
      </c>
      <c r="J57" s="65">
        <v>72277</v>
      </c>
      <c r="L57" s="5">
        <f t="shared" si="2"/>
        <v>0</v>
      </c>
      <c r="M57" s="11">
        <f t="shared" si="0"/>
        <v>0</v>
      </c>
      <c r="N57" s="56">
        <f t="shared" si="1"/>
        <v>0</v>
      </c>
      <c r="O57" s="57" t="str">
        <f t="shared" si="3"/>
        <v/>
      </c>
    </row>
    <row r="58" spans="2:19" x14ac:dyDescent="0.25">
      <c r="G58" s="63" t="s">
        <v>55</v>
      </c>
      <c r="H58" s="64">
        <v>123135</v>
      </c>
      <c r="I58" s="64">
        <v>190039</v>
      </c>
      <c r="J58" s="65">
        <v>235087</v>
      </c>
      <c r="L58" s="5">
        <f t="shared" si="2"/>
        <v>0</v>
      </c>
      <c r="M58" s="11">
        <f t="shared" si="0"/>
        <v>0</v>
      </c>
      <c r="N58" s="56">
        <f t="shared" si="1"/>
        <v>0</v>
      </c>
      <c r="O58" s="57" t="str">
        <f t="shared" si="3"/>
        <v/>
      </c>
    </row>
    <row r="59" spans="2:19" x14ac:dyDescent="0.25">
      <c r="G59" s="63" t="s">
        <v>56</v>
      </c>
      <c r="H59" s="64">
        <v>192695</v>
      </c>
      <c r="I59" s="64">
        <v>277789</v>
      </c>
      <c r="J59" s="65">
        <v>306507</v>
      </c>
      <c r="L59" s="5">
        <f t="shared" si="2"/>
        <v>0</v>
      </c>
      <c r="M59" s="11">
        <f t="shared" si="0"/>
        <v>0</v>
      </c>
      <c r="N59" s="56">
        <f t="shared" si="1"/>
        <v>0</v>
      </c>
      <c r="O59" s="57" t="str">
        <f t="shared" si="3"/>
        <v/>
      </c>
    </row>
    <row r="60" spans="2:19" x14ac:dyDescent="0.25">
      <c r="G60" s="63" t="s">
        <v>57</v>
      </c>
      <c r="H60" s="64">
        <v>117743</v>
      </c>
      <c r="I60" s="64">
        <v>151372</v>
      </c>
      <c r="J60" s="65">
        <v>170497</v>
      </c>
      <c r="L60" s="5">
        <f t="shared" si="2"/>
        <v>0</v>
      </c>
      <c r="M60" s="11">
        <f t="shared" si="0"/>
        <v>0</v>
      </c>
      <c r="N60" s="56">
        <f t="shared" si="1"/>
        <v>0</v>
      </c>
      <c r="O60" s="57" t="str">
        <f t="shared" si="3"/>
        <v/>
      </c>
    </row>
    <row r="61" spans="2:19" x14ac:dyDescent="0.25">
      <c r="G61" s="63" t="s">
        <v>58</v>
      </c>
      <c r="H61" s="64">
        <v>325957</v>
      </c>
      <c r="I61" s="64">
        <v>379448</v>
      </c>
      <c r="J61" s="65">
        <v>412569</v>
      </c>
      <c r="L61" s="5">
        <f t="shared" si="2"/>
        <v>0</v>
      </c>
      <c r="M61" s="11">
        <f t="shared" si="0"/>
        <v>0</v>
      </c>
      <c r="N61" s="56">
        <f t="shared" si="1"/>
        <v>0</v>
      </c>
      <c r="O61" s="57" t="str">
        <f t="shared" si="3"/>
        <v/>
      </c>
    </row>
    <row r="62" spans="2:19" x14ac:dyDescent="0.25">
      <c r="G62" s="63" t="s">
        <v>59</v>
      </c>
      <c r="H62" s="64">
        <v>365196</v>
      </c>
      <c r="I62" s="64">
        <v>422718</v>
      </c>
      <c r="J62" s="65">
        <v>455479</v>
      </c>
      <c r="L62" s="5">
        <f t="shared" si="2"/>
        <v>0</v>
      </c>
      <c r="M62" s="11">
        <f t="shared" si="0"/>
        <v>0</v>
      </c>
      <c r="N62" s="56">
        <f t="shared" si="1"/>
        <v>0</v>
      </c>
      <c r="O62" s="57" t="str">
        <f t="shared" si="3"/>
        <v/>
      </c>
    </row>
    <row r="63" spans="2:19" x14ac:dyDescent="0.25">
      <c r="G63" s="63" t="s">
        <v>60</v>
      </c>
      <c r="H63" s="64">
        <v>53345</v>
      </c>
      <c r="I63" s="64">
        <v>93420</v>
      </c>
      <c r="J63" s="65">
        <v>123996</v>
      </c>
      <c r="L63" s="5">
        <f t="shared" si="2"/>
        <v>0</v>
      </c>
      <c r="M63" s="11">
        <f t="shared" si="0"/>
        <v>0</v>
      </c>
      <c r="N63" s="56">
        <f t="shared" si="1"/>
        <v>0</v>
      </c>
      <c r="O63" s="57" t="str">
        <f t="shared" si="3"/>
        <v/>
      </c>
    </row>
    <row r="64" spans="2:19" x14ac:dyDescent="0.25">
      <c r="G64" s="63" t="s">
        <v>61</v>
      </c>
      <c r="H64" s="64">
        <v>34844</v>
      </c>
      <c r="I64" s="64">
        <v>41551</v>
      </c>
      <c r="J64" s="65">
        <v>43794</v>
      </c>
      <c r="L64" s="5">
        <f t="shared" si="2"/>
        <v>0</v>
      </c>
      <c r="M64" s="11">
        <f t="shared" si="0"/>
        <v>0</v>
      </c>
      <c r="N64" s="56">
        <f t="shared" si="1"/>
        <v>0</v>
      </c>
      <c r="O64" s="57" t="str">
        <f t="shared" si="3"/>
        <v/>
      </c>
    </row>
    <row r="65" spans="6:15" x14ac:dyDescent="0.25">
      <c r="G65" s="63" t="s">
        <v>62</v>
      </c>
      <c r="H65" s="64">
        <v>19256</v>
      </c>
      <c r="I65" s="64">
        <v>22570</v>
      </c>
      <c r="J65" s="65">
        <v>22175</v>
      </c>
      <c r="L65" s="5">
        <f t="shared" si="2"/>
        <v>0</v>
      </c>
      <c r="M65" s="11">
        <f t="shared" si="0"/>
        <v>0</v>
      </c>
      <c r="N65" s="56">
        <f t="shared" si="1"/>
        <v>0</v>
      </c>
      <c r="O65" s="57" t="str">
        <f t="shared" si="3"/>
        <v/>
      </c>
    </row>
    <row r="66" spans="6:15" x14ac:dyDescent="0.25">
      <c r="G66" s="63" t="s">
        <v>63</v>
      </c>
      <c r="H66" s="64">
        <v>13442</v>
      </c>
      <c r="I66" s="64">
        <v>15535</v>
      </c>
      <c r="J66" s="65">
        <v>15142</v>
      </c>
      <c r="L66" s="5">
        <f t="shared" si="2"/>
        <v>0</v>
      </c>
      <c r="M66" s="11">
        <f t="shared" si="0"/>
        <v>0</v>
      </c>
      <c r="N66" s="56">
        <f t="shared" si="1"/>
        <v>0</v>
      </c>
      <c r="O66" s="57" t="str">
        <f t="shared" si="3"/>
        <v/>
      </c>
    </row>
    <row r="67" spans="6:15" x14ac:dyDescent="0.25">
      <c r="G67" s="63" t="s">
        <v>64</v>
      </c>
      <c r="H67" s="64">
        <v>443343</v>
      </c>
      <c r="I67" s="64">
        <v>494593</v>
      </c>
      <c r="J67" s="65">
        <v>529364</v>
      </c>
      <c r="L67" s="5">
        <f t="shared" si="2"/>
        <v>0</v>
      </c>
      <c r="M67" s="11">
        <f t="shared" si="0"/>
        <v>0</v>
      </c>
      <c r="N67" s="56">
        <f t="shared" si="1"/>
        <v>0</v>
      </c>
      <c r="O67" s="57" t="str">
        <f t="shared" si="3"/>
        <v/>
      </c>
    </row>
    <row r="68" spans="6:15" x14ac:dyDescent="0.25">
      <c r="G68" s="63" t="s">
        <v>65</v>
      </c>
      <c r="H68" s="64">
        <v>22863</v>
      </c>
      <c r="I68" s="64">
        <v>30776</v>
      </c>
      <c r="J68" s="65">
        <v>31893</v>
      </c>
      <c r="L68" s="5">
        <f t="shared" si="2"/>
        <v>0</v>
      </c>
      <c r="M68" s="11">
        <f t="shared" ref="M68:M70" si="6">COUNTIF(D$4:D$54,"&lt;"&amp;I68)</f>
        <v>0</v>
      </c>
      <c r="N68" s="56">
        <f t="shared" ref="N68:N70" si="7">COUNTIF(E$4:E$54,"&lt;"&amp;J68)</f>
        <v>0</v>
      </c>
      <c r="O68" s="57" t="str">
        <f t="shared" si="3"/>
        <v/>
      </c>
    </row>
    <row r="69" spans="6:15" x14ac:dyDescent="0.25">
      <c r="G69" s="63" t="s">
        <v>66</v>
      </c>
      <c r="H69" s="64">
        <v>40601</v>
      </c>
      <c r="I69" s="64">
        <v>55043</v>
      </c>
      <c r="J69" s="65">
        <v>65889</v>
      </c>
      <c r="L69" s="5">
        <f t="shared" ref="L69:L70" si="8">COUNTIF(C$4:C$54,"&lt;"&amp;H69)</f>
        <v>0</v>
      </c>
      <c r="M69" s="11">
        <f t="shared" si="6"/>
        <v>0</v>
      </c>
      <c r="N69" s="56">
        <f t="shared" si="7"/>
        <v>0</v>
      </c>
      <c r="O69" s="57" t="str">
        <f t="shared" ref="O69:O70" si="9">IF(N69=0,"",INDEX(B$4:B$54,MATCH(TRUE,INDEX(ABS(E$4:E$54-J69)=MIN(INDEX(ABS(E$4:E$54-J69),,)),,),0)))</f>
        <v/>
      </c>
    </row>
    <row r="70" spans="6:15" ht="15.75" thickBot="1" x14ac:dyDescent="0.3">
      <c r="G70" s="66" t="s">
        <v>67</v>
      </c>
      <c r="H70" s="67">
        <v>20973</v>
      </c>
      <c r="I70" s="67">
        <v>24896</v>
      </c>
      <c r="J70" s="68">
        <v>24569</v>
      </c>
      <c r="L70" s="5">
        <f t="shared" si="8"/>
        <v>0</v>
      </c>
      <c r="M70" s="11">
        <f t="shared" si="6"/>
        <v>0</v>
      </c>
      <c r="N70" s="58">
        <f t="shared" si="7"/>
        <v>0</v>
      </c>
      <c r="O70" s="59" t="str">
        <f t="shared" si="9"/>
        <v/>
      </c>
    </row>
    <row r="71" spans="6:15" ht="16.5" thickTop="1" thickBot="1" x14ac:dyDescent="0.3">
      <c r="G71" s="47" t="s">
        <v>68</v>
      </c>
      <c r="H71" s="45">
        <f t="shared" ref="H71:J71" si="10">SUM(H4:H70)</f>
        <v>15982378</v>
      </c>
      <c r="I71" s="45">
        <f t="shared" si="10"/>
        <v>18801310</v>
      </c>
      <c r="J71" s="46">
        <f t="shared" si="10"/>
        <v>20612439</v>
      </c>
      <c r="L71" s="6">
        <f>COUNTIF(L4:L70,"&gt;0")</f>
        <v>7</v>
      </c>
      <c r="M71" s="7">
        <f t="shared" ref="M71:N71" si="11">COUNTIF(M4:M70,"&gt;0")</f>
        <v>9</v>
      </c>
      <c r="N71" s="12"/>
      <c r="O71" s="13"/>
    </row>
    <row r="72" spans="6:15" x14ac:dyDescent="0.25">
      <c r="F72" s="13"/>
      <c r="G72" s="8"/>
      <c r="H72" s="8"/>
      <c r="L72" s="8"/>
    </row>
    <row r="73" spans="6:15" x14ac:dyDescent="0.25">
      <c r="G73" s="8"/>
      <c r="H73" s="8"/>
      <c r="L73" s="8"/>
    </row>
  </sheetData>
  <mergeCells count="13">
    <mergeCell ref="Q2:S3"/>
    <mergeCell ref="D2:D3"/>
    <mergeCell ref="E2:E3"/>
    <mergeCell ref="J2:J3"/>
    <mergeCell ref="L2:L3"/>
    <mergeCell ref="M2:M3"/>
    <mergeCell ref="N2:N3"/>
    <mergeCell ref="O2:O3"/>
    <mergeCell ref="H2:H3"/>
    <mergeCell ref="G2:G3"/>
    <mergeCell ref="I2:I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S73"/>
  <sheetViews>
    <sheetView workbookViewId="0">
      <selection activeCell="S8" sqref="S8"/>
    </sheetView>
  </sheetViews>
  <sheetFormatPr defaultRowHeight="15" x14ac:dyDescent="0.25"/>
  <cols>
    <col min="1" max="1" width="9.140625" style="1"/>
    <col min="2" max="2" width="17.42578125" style="2" customWidth="1"/>
    <col min="3" max="3" width="12" style="1" hidden="1" customWidth="1"/>
    <col min="4" max="4" width="14.140625" style="2" hidden="1" customWidth="1"/>
    <col min="5" max="5" width="15.5703125" style="1" customWidth="1"/>
    <col min="6" max="6" width="1.85546875" style="1" customWidth="1"/>
    <col min="7" max="7" width="15.7109375" style="2" customWidth="1"/>
    <col min="8" max="8" width="15.7109375" style="2" hidden="1" customWidth="1"/>
    <col min="9" max="9" width="15.28515625" style="1" hidden="1" customWidth="1"/>
    <col min="10" max="10" width="15.5703125" style="1" customWidth="1"/>
    <col min="11" max="11" width="0.28515625" style="1" customWidth="1"/>
    <col min="12" max="12" width="15.7109375" style="2" hidden="1" customWidth="1"/>
    <col min="13" max="13" width="15.28515625" style="1" hidden="1" customWidth="1"/>
    <col min="14" max="14" width="18" style="1" customWidth="1"/>
    <col min="15" max="15" width="19.85546875" style="1" customWidth="1"/>
    <col min="16" max="17" width="9.140625" style="1"/>
    <col min="18" max="18" width="10.5703125" style="1" customWidth="1"/>
    <col min="19" max="16384" width="9.140625" style="1"/>
  </cols>
  <sheetData>
    <row r="1" spans="2:19" ht="18.75" thickBot="1" x14ac:dyDescent="0.3">
      <c r="G1" s="38"/>
      <c r="H1" s="1"/>
      <c r="L1" s="1"/>
    </row>
    <row r="2" spans="2:19" ht="15.75" thickTop="1" x14ac:dyDescent="0.25">
      <c r="B2" s="24" t="s">
        <v>120</v>
      </c>
      <c r="C2" s="25">
        <v>2000</v>
      </c>
      <c r="D2" s="25">
        <v>2010</v>
      </c>
      <c r="E2" s="69" t="s">
        <v>124</v>
      </c>
      <c r="G2" s="24" t="s">
        <v>0</v>
      </c>
      <c r="H2" s="25">
        <v>2000</v>
      </c>
      <c r="I2" s="25">
        <v>2010</v>
      </c>
      <c r="J2" s="69" t="s">
        <v>124</v>
      </c>
      <c r="L2" s="3">
        <v>2000</v>
      </c>
      <c r="M2" s="9">
        <v>2010</v>
      </c>
      <c r="N2" s="22" t="s">
        <v>122</v>
      </c>
      <c r="O2" s="14" t="s">
        <v>123</v>
      </c>
      <c r="Q2" s="71" t="s">
        <v>125</v>
      </c>
      <c r="R2" s="71"/>
      <c r="S2" s="71"/>
    </row>
    <row r="3" spans="2:19" ht="15.75" thickBot="1" x14ac:dyDescent="0.3">
      <c r="B3" s="35"/>
      <c r="C3" s="36"/>
      <c r="D3" s="36">
        <v>2016</v>
      </c>
      <c r="E3" s="70">
        <v>2016</v>
      </c>
      <c r="G3" s="35"/>
      <c r="H3" s="36"/>
      <c r="I3" s="36"/>
      <c r="J3" s="70"/>
      <c r="L3" s="4"/>
      <c r="M3" s="10"/>
      <c r="N3" s="23"/>
      <c r="O3" s="15"/>
      <c r="Q3" s="72"/>
      <c r="R3" s="72"/>
      <c r="S3" s="72"/>
    </row>
    <row r="4" spans="2:19" x14ac:dyDescent="0.25">
      <c r="B4" s="31" t="s">
        <v>69</v>
      </c>
      <c r="C4" s="32">
        <v>4447100</v>
      </c>
      <c r="D4" s="33">
        <v>4785492</v>
      </c>
      <c r="E4" s="34">
        <v>50645.33</v>
      </c>
      <c r="G4" s="41" t="s">
        <v>1</v>
      </c>
      <c r="H4" s="42">
        <v>217955</v>
      </c>
      <c r="I4" s="42">
        <v>247336</v>
      </c>
      <c r="J4" s="34">
        <v>875.02</v>
      </c>
      <c r="L4" s="5">
        <f>COUNTIF(C$4:C$54,"&lt;"&amp;H4)</f>
        <v>0</v>
      </c>
      <c r="M4" s="11">
        <f t="shared" ref="M4:N67" si="0">COUNTIF(D$4:D$54,"&lt;"&amp;I4)</f>
        <v>0</v>
      </c>
      <c r="N4" s="16">
        <f t="shared" si="0"/>
        <v>1</v>
      </c>
      <c r="O4" s="19" t="str">
        <f>IF(N4&lt;=1,"",INDEX(B$4:B$54,MATCH(TRUE,INDEX(ABS(E$4:E$54-J4)=MIN(INDEX(ABS(E$4:E$54-J4),,)),,),0)))</f>
        <v/>
      </c>
    </row>
    <row r="5" spans="2:19" x14ac:dyDescent="0.25">
      <c r="B5" s="27" t="s">
        <v>70</v>
      </c>
      <c r="C5" s="28">
        <v>626932</v>
      </c>
      <c r="D5" s="29">
        <v>714031</v>
      </c>
      <c r="E5" s="30">
        <v>570640.94999999995</v>
      </c>
      <c r="G5" s="39" t="s">
        <v>2</v>
      </c>
      <c r="H5" s="40">
        <v>22259</v>
      </c>
      <c r="I5" s="40">
        <v>27115</v>
      </c>
      <c r="J5" s="30">
        <v>585.23</v>
      </c>
      <c r="L5" s="5">
        <f t="shared" ref="L5:N68" si="1">COUNTIF(C$4:C$54,"&lt;"&amp;H5)</f>
        <v>0</v>
      </c>
      <c r="M5" s="11">
        <f t="shared" si="0"/>
        <v>0</v>
      </c>
      <c r="N5" s="17">
        <f t="shared" si="0"/>
        <v>1</v>
      </c>
      <c r="O5" s="20" t="str">
        <f t="shared" ref="O5:O68" si="2">IF(N5&lt;=1,"",INDEX(B$4:B$54,MATCH(TRUE,INDEX(ABS(E$4:E$54-J5)=MIN(INDEX(ABS(E$4:E$54-J5),,)),,),0)))</f>
        <v/>
      </c>
      <c r="Q5" s="73" t="s">
        <v>77</v>
      </c>
      <c r="R5" s="74"/>
      <c r="S5" s="75">
        <f>COUNTIF(N4:N70,"&gt;0")</f>
        <v>67</v>
      </c>
    </row>
    <row r="6" spans="2:19" x14ac:dyDescent="0.25">
      <c r="B6" s="27" t="s">
        <v>71</v>
      </c>
      <c r="C6" s="28">
        <v>5130632</v>
      </c>
      <c r="D6" s="29">
        <v>6408312</v>
      </c>
      <c r="E6" s="30">
        <v>113594.08</v>
      </c>
      <c r="G6" s="39" t="s">
        <v>3</v>
      </c>
      <c r="H6" s="40">
        <v>148217</v>
      </c>
      <c r="I6" s="40">
        <v>168852</v>
      </c>
      <c r="J6" s="30">
        <v>758.46</v>
      </c>
      <c r="L6" s="5">
        <f t="shared" si="1"/>
        <v>0</v>
      </c>
      <c r="M6" s="11">
        <f t="shared" si="0"/>
        <v>0</v>
      </c>
      <c r="N6" s="17">
        <f t="shared" si="0"/>
        <v>1</v>
      </c>
      <c r="O6" s="20" t="str">
        <f t="shared" si="2"/>
        <v/>
      </c>
      <c r="Q6" s="73" t="s">
        <v>108</v>
      </c>
      <c r="R6" s="74"/>
      <c r="S6" s="75">
        <f>COUNTIF(N4:N70,"&gt;1")</f>
        <v>12</v>
      </c>
    </row>
    <row r="7" spans="2:19" x14ac:dyDescent="0.25">
      <c r="B7" s="27" t="s">
        <v>72</v>
      </c>
      <c r="C7" s="28">
        <v>2673400</v>
      </c>
      <c r="D7" s="29">
        <v>2921995</v>
      </c>
      <c r="E7" s="30">
        <v>52035.48</v>
      </c>
      <c r="G7" s="39" t="s">
        <v>4</v>
      </c>
      <c r="H7" s="40">
        <v>26088</v>
      </c>
      <c r="I7" s="40">
        <v>28520</v>
      </c>
      <c r="J7" s="30">
        <v>293.95999999999998</v>
      </c>
      <c r="L7" s="5">
        <f t="shared" si="1"/>
        <v>0</v>
      </c>
      <c r="M7" s="11">
        <f t="shared" si="0"/>
        <v>0</v>
      </c>
      <c r="N7" s="17">
        <f t="shared" si="0"/>
        <v>1</v>
      </c>
      <c r="O7" s="20" t="str">
        <f t="shared" si="2"/>
        <v/>
      </c>
      <c r="Q7" s="73" t="s">
        <v>76</v>
      </c>
      <c r="R7" s="74"/>
      <c r="S7" s="75">
        <f>COUNTIF(N4:N70,"&gt;2")</f>
        <v>2</v>
      </c>
    </row>
    <row r="8" spans="2:19" x14ac:dyDescent="0.25">
      <c r="B8" s="27" t="s">
        <v>73</v>
      </c>
      <c r="C8" s="28">
        <v>33871648</v>
      </c>
      <c r="D8" s="29">
        <v>37332685</v>
      </c>
      <c r="E8" s="30">
        <v>155779.22</v>
      </c>
      <c r="G8" s="39" t="s">
        <v>5</v>
      </c>
      <c r="H8" s="40">
        <v>476230</v>
      </c>
      <c r="I8" s="40">
        <v>543376</v>
      </c>
      <c r="J8" s="30">
        <v>1015.66</v>
      </c>
      <c r="L8" s="5">
        <f t="shared" si="1"/>
        <v>0</v>
      </c>
      <c r="M8" s="11">
        <f t="shared" si="0"/>
        <v>0</v>
      </c>
      <c r="N8" s="17">
        <f t="shared" si="0"/>
        <v>1</v>
      </c>
      <c r="O8" s="20" t="str">
        <f t="shared" si="2"/>
        <v/>
      </c>
    </row>
    <row r="9" spans="2:19" x14ac:dyDescent="0.25">
      <c r="B9" s="27" t="s">
        <v>74</v>
      </c>
      <c r="C9" s="28">
        <v>4301261</v>
      </c>
      <c r="D9" s="29">
        <v>5048644</v>
      </c>
      <c r="E9" s="30">
        <v>103641.89</v>
      </c>
      <c r="G9" s="39" t="s">
        <v>6</v>
      </c>
      <c r="H9" s="40">
        <v>1623018</v>
      </c>
      <c r="I9" s="40">
        <v>1748066</v>
      </c>
      <c r="J9" s="30">
        <v>1209.79</v>
      </c>
      <c r="L9" s="5">
        <f t="shared" si="1"/>
        <v>13</v>
      </c>
      <c r="M9" s="11">
        <f t="shared" si="0"/>
        <v>13</v>
      </c>
      <c r="N9" s="17">
        <f t="shared" si="0"/>
        <v>2</v>
      </c>
      <c r="O9" s="20" t="str">
        <f t="shared" si="2"/>
        <v>Rhode Island</v>
      </c>
    </row>
    <row r="10" spans="2:19" x14ac:dyDescent="0.25">
      <c r="B10" s="27" t="s">
        <v>75</v>
      </c>
      <c r="C10" s="28">
        <v>3405565</v>
      </c>
      <c r="D10" s="29">
        <v>3579899</v>
      </c>
      <c r="E10" s="30">
        <v>4842.3599999999997</v>
      </c>
      <c r="G10" s="39" t="s">
        <v>7</v>
      </c>
      <c r="H10" s="40">
        <v>13017</v>
      </c>
      <c r="I10" s="40">
        <v>14625</v>
      </c>
      <c r="J10" s="30">
        <v>567.33000000000004</v>
      </c>
      <c r="L10" s="5">
        <f t="shared" si="1"/>
        <v>0</v>
      </c>
      <c r="M10" s="11">
        <f t="shared" si="0"/>
        <v>0</v>
      </c>
      <c r="N10" s="17">
        <f t="shared" si="0"/>
        <v>1</v>
      </c>
      <c r="O10" s="20" t="str">
        <f t="shared" si="2"/>
        <v/>
      </c>
    </row>
    <row r="11" spans="2:19" x14ac:dyDescent="0.25">
      <c r="B11" s="27" t="s">
        <v>76</v>
      </c>
      <c r="C11" s="28">
        <v>783600</v>
      </c>
      <c r="D11" s="29">
        <v>899816</v>
      </c>
      <c r="E11" s="30">
        <v>1948.54</v>
      </c>
      <c r="G11" s="39" t="s">
        <v>8</v>
      </c>
      <c r="H11" s="40">
        <v>141627</v>
      </c>
      <c r="I11" s="40">
        <v>159978</v>
      </c>
      <c r="J11" s="30">
        <v>680.28</v>
      </c>
      <c r="L11" s="5">
        <f t="shared" si="1"/>
        <v>0</v>
      </c>
      <c r="M11" s="11">
        <f t="shared" si="0"/>
        <v>0</v>
      </c>
      <c r="N11" s="17">
        <f t="shared" si="0"/>
        <v>1</v>
      </c>
      <c r="O11" s="20" t="str">
        <f t="shared" si="2"/>
        <v/>
      </c>
    </row>
    <row r="12" spans="2:19" x14ac:dyDescent="0.25">
      <c r="B12" s="27" t="s">
        <v>77</v>
      </c>
      <c r="C12" s="28">
        <v>572059</v>
      </c>
      <c r="D12" s="29">
        <v>605183</v>
      </c>
      <c r="E12" s="30">
        <v>61.05</v>
      </c>
      <c r="G12" s="39" t="s">
        <v>9</v>
      </c>
      <c r="H12" s="40">
        <v>118085</v>
      </c>
      <c r="I12" s="40">
        <v>141236</v>
      </c>
      <c r="J12" s="30">
        <v>581.70000000000005</v>
      </c>
      <c r="L12" s="5">
        <f t="shared" si="1"/>
        <v>0</v>
      </c>
      <c r="M12" s="11">
        <f t="shared" si="0"/>
        <v>0</v>
      </c>
      <c r="N12" s="17">
        <f t="shared" si="0"/>
        <v>1</v>
      </c>
      <c r="O12" s="20" t="str">
        <f t="shared" si="2"/>
        <v/>
      </c>
    </row>
    <row r="13" spans="2:19" x14ac:dyDescent="0.25">
      <c r="B13" s="27" t="s">
        <v>78</v>
      </c>
      <c r="C13" s="28">
        <v>15982378</v>
      </c>
      <c r="D13" s="29">
        <v>18849098</v>
      </c>
      <c r="E13" s="30">
        <v>53624.76</v>
      </c>
      <c r="G13" s="39" t="s">
        <v>10</v>
      </c>
      <c r="H13" s="40">
        <v>140814</v>
      </c>
      <c r="I13" s="40">
        <v>190865</v>
      </c>
      <c r="J13" s="30">
        <v>604.36</v>
      </c>
      <c r="L13" s="5">
        <f t="shared" si="1"/>
        <v>0</v>
      </c>
      <c r="M13" s="11">
        <f t="shared" si="0"/>
        <v>0</v>
      </c>
      <c r="N13" s="17">
        <f t="shared" si="0"/>
        <v>1</v>
      </c>
      <c r="O13" s="20" t="str">
        <f t="shared" si="2"/>
        <v/>
      </c>
    </row>
    <row r="14" spans="2:19" x14ac:dyDescent="0.25">
      <c r="B14" s="27" t="s">
        <v>79</v>
      </c>
      <c r="C14" s="28">
        <v>8186453</v>
      </c>
      <c r="D14" s="29">
        <v>9713521</v>
      </c>
      <c r="E14" s="30">
        <v>57513.49</v>
      </c>
      <c r="G14" s="39" t="s">
        <v>11</v>
      </c>
      <c r="H14" s="40">
        <v>251377</v>
      </c>
      <c r="I14" s="40">
        <v>321520</v>
      </c>
      <c r="J14" s="30">
        <v>1998.32</v>
      </c>
      <c r="L14" s="5">
        <f t="shared" si="1"/>
        <v>0</v>
      </c>
      <c r="M14" s="11">
        <f t="shared" si="0"/>
        <v>0</v>
      </c>
      <c r="N14" s="17">
        <f t="shared" si="0"/>
        <v>3</v>
      </c>
      <c r="O14" s="20" t="str">
        <f t="shared" si="2"/>
        <v>Delaware</v>
      </c>
    </row>
    <row r="15" spans="2:19" x14ac:dyDescent="0.25">
      <c r="B15" s="27" t="s">
        <v>80</v>
      </c>
      <c r="C15" s="28">
        <v>1211537</v>
      </c>
      <c r="D15" s="29">
        <v>1363945</v>
      </c>
      <c r="E15" s="30">
        <v>6422.63</v>
      </c>
      <c r="G15" s="39" t="s">
        <v>12</v>
      </c>
      <c r="H15" s="40">
        <v>56513</v>
      </c>
      <c r="I15" s="40">
        <v>67531</v>
      </c>
      <c r="J15" s="30">
        <v>797.57</v>
      </c>
      <c r="L15" s="5">
        <f t="shared" si="1"/>
        <v>0</v>
      </c>
      <c r="M15" s="11">
        <f t="shared" si="0"/>
        <v>0</v>
      </c>
      <c r="N15" s="17">
        <f t="shared" si="0"/>
        <v>1</v>
      </c>
      <c r="O15" s="20" t="str">
        <f t="shared" si="2"/>
        <v/>
      </c>
    </row>
    <row r="16" spans="2:19" x14ac:dyDescent="0.25">
      <c r="B16" s="27" t="s">
        <v>81</v>
      </c>
      <c r="C16" s="28">
        <v>1293953</v>
      </c>
      <c r="D16" s="29">
        <v>1571010</v>
      </c>
      <c r="E16" s="30">
        <v>82643.12</v>
      </c>
      <c r="G16" s="39" t="s">
        <v>13</v>
      </c>
      <c r="H16" s="40">
        <v>32209</v>
      </c>
      <c r="I16" s="40">
        <v>34862</v>
      </c>
      <c r="J16" s="30">
        <v>637.05999999999995</v>
      </c>
      <c r="L16" s="5">
        <f t="shared" si="1"/>
        <v>0</v>
      </c>
      <c r="M16" s="11">
        <f t="shared" si="0"/>
        <v>0</v>
      </c>
      <c r="N16" s="17">
        <f t="shared" si="0"/>
        <v>1</v>
      </c>
      <c r="O16" s="20" t="str">
        <f t="shared" si="2"/>
        <v/>
      </c>
    </row>
    <row r="17" spans="2:15" x14ac:dyDescent="0.25">
      <c r="B17" s="27" t="s">
        <v>82</v>
      </c>
      <c r="C17" s="28">
        <v>12419293</v>
      </c>
      <c r="D17" s="29">
        <v>12841578</v>
      </c>
      <c r="E17" s="30">
        <v>55518.93</v>
      </c>
      <c r="G17" s="39" t="s">
        <v>14</v>
      </c>
      <c r="H17" s="40">
        <v>13827</v>
      </c>
      <c r="I17" s="40">
        <v>16422</v>
      </c>
      <c r="J17" s="30">
        <v>705.05</v>
      </c>
      <c r="L17" s="5">
        <f t="shared" si="1"/>
        <v>0</v>
      </c>
      <c r="M17" s="11">
        <f t="shared" si="0"/>
        <v>0</v>
      </c>
      <c r="N17" s="17">
        <f t="shared" si="0"/>
        <v>1</v>
      </c>
      <c r="O17" s="20" t="str">
        <f t="shared" si="2"/>
        <v/>
      </c>
    </row>
    <row r="18" spans="2:15" x14ac:dyDescent="0.25">
      <c r="B18" s="27" t="s">
        <v>83</v>
      </c>
      <c r="C18" s="28">
        <v>6080485</v>
      </c>
      <c r="D18" s="29">
        <v>6490528</v>
      </c>
      <c r="E18" s="30">
        <v>35826.11</v>
      </c>
      <c r="G18" s="39" t="s">
        <v>15</v>
      </c>
      <c r="H18" s="40">
        <v>778879</v>
      </c>
      <c r="I18" s="40">
        <v>864263</v>
      </c>
      <c r="J18" s="30">
        <v>762.19</v>
      </c>
      <c r="L18" s="5">
        <f t="shared" si="1"/>
        <v>6</v>
      </c>
      <c r="M18" s="11">
        <f t="shared" si="0"/>
        <v>6</v>
      </c>
      <c r="N18" s="17">
        <f t="shared" si="0"/>
        <v>1</v>
      </c>
      <c r="O18" s="20" t="str">
        <f t="shared" si="2"/>
        <v/>
      </c>
    </row>
    <row r="19" spans="2:15" x14ac:dyDescent="0.25">
      <c r="B19" s="27" t="s">
        <v>84</v>
      </c>
      <c r="C19" s="28">
        <v>2926324</v>
      </c>
      <c r="D19" s="29">
        <v>3050738</v>
      </c>
      <c r="E19" s="30">
        <v>55857.13</v>
      </c>
      <c r="G19" s="39" t="s">
        <v>16</v>
      </c>
      <c r="H19" s="40">
        <v>294410</v>
      </c>
      <c r="I19" s="40">
        <v>297619</v>
      </c>
      <c r="J19" s="30">
        <v>656.46</v>
      </c>
      <c r="L19" s="5">
        <f t="shared" si="1"/>
        <v>0</v>
      </c>
      <c r="M19" s="11">
        <f t="shared" si="0"/>
        <v>0</v>
      </c>
      <c r="N19" s="17">
        <f t="shared" si="0"/>
        <v>1</v>
      </c>
      <c r="O19" s="20" t="str">
        <f t="shared" si="2"/>
        <v/>
      </c>
    </row>
    <row r="20" spans="2:15" x14ac:dyDescent="0.25">
      <c r="B20" s="27" t="s">
        <v>85</v>
      </c>
      <c r="C20" s="28">
        <v>2688418</v>
      </c>
      <c r="D20" s="29">
        <v>2858850</v>
      </c>
      <c r="E20" s="30">
        <v>81758.720000000001</v>
      </c>
      <c r="G20" s="39" t="s">
        <v>17</v>
      </c>
      <c r="H20" s="40">
        <v>49832</v>
      </c>
      <c r="I20" s="40">
        <v>95696</v>
      </c>
      <c r="J20" s="30">
        <v>485.46</v>
      </c>
      <c r="L20" s="5">
        <f t="shared" si="1"/>
        <v>0</v>
      </c>
      <c r="M20" s="11">
        <f t="shared" si="0"/>
        <v>0</v>
      </c>
      <c r="N20" s="17">
        <f t="shared" si="0"/>
        <v>1</v>
      </c>
      <c r="O20" s="20" t="str">
        <f t="shared" si="2"/>
        <v/>
      </c>
    </row>
    <row r="21" spans="2:15" x14ac:dyDescent="0.25">
      <c r="B21" s="27" t="s">
        <v>86</v>
      </c>
      <c r="C21" s="28">
        <v>4041769</v>
      </c>
      <c r="D21" s="29">
        <v>4348662</v>
      </c>
      <c r="E21" s="30">
        <v>39486.339999999997</v>
      </c>
      <c r="G21" s="39" t="s">
        <v>18</v>
      </c>
      <c r="H21" s="40">
        <v>11057</v>
      </c>
      <c r="I21" s="40">
        <v>11549</v>
      </c>
      <c r="J21" s="30">
        <v>534.73</v>
      </c>
      <c r="L21" s="5">
        <f t="shared" si="1"/>
        <v>0</v>
      </c>
      <c r="M21" s="11">
        <f t="shared" si="0"/>
        <v>0</v>
      </c>
      <c r="N21" s="17">
        <f t="shared" si="0"/>
        <v>1</v>
      </c>
      <c r="O21" s="20" t="str">
        <f t="shared" si="2"/>
        <v/>
      </c>
    </row>
    <row r="22" spans="2:15" x14ac:dyDescent="0.25">
      <c r="B22" s="27" t="s">
        <v>87</v>
      </c>
      <c r="C22" s="28">
        <v>4468976</v>
      </c>
      <c r="D22" s="29">
        <v>4544996</v>
      </c>
      <c r="E22" s="30">
        <v>43203.9</v>
      </c>
      <c r="G22" s="39" t="s">
        <v>19</v>
      </c>
      <c r="H22" s="40">
        <v>45087</v>
      </c>
      <c r="I22" s="40">
        <v>46389</v>
      </c>
      <c r="J22" s="30">
        <v>516.33000000000004</v>
      </c>
      <c r="L22" s="5">
        <f t="shared" si="1"/>
        <v>0</v>
      </c>
      <c r="M22" s="11">
        <f t="shared" si="0"/>
        <v>0</v>
      </c>
      <c r="N22" s="17">
        <f t="shared" si="0"/>
        <v>1</v>
      </c>
      <c r="O22" s="20" t="str">
        <f t="shared" si="2"/>
        <v/>
      </c>
    </row>
    <row r="23" spans="2:15" x14ac:dyDescent="0.25">
      <c r="B23" s="27" t="s">
        <v>88</v>
      </c>
      <c r="C23" s="28">
        <v>1274923</v>
      </c>
      <c r="D23" s="29">
        <v>1327730</v>
      </c>
      <c r="E23" s="30">
        <v>30842.92</v>
      </c>
      <c r="G23" s="39" t="s">
        <v>20</v>
      </c>
      <c r="H23" s="40">
        <v>14437</v>
      </c>
      <c r="I23" s="40">
        <v>16939</v>
      </c>
      <c r="J23" s="30">
        <v>349.68</v>
      </c>
      <c r="L23" s="5">
        <f t="shared" si="1"/>
        <v>0</v>
      </c>
      <c r="M23" s="11">
        <f t="shared" si="0"/>
        <v>0</v>
      </c>
      <c r="N23" s="17">
        <f t="shared" si="0"/>
        <v>1</v>
      </c>
      <c r="O23" s="20" t="str">
        <f t="shared" si="2"/>
        <v/>
      </c>
    </row>
    <row r="24" spans="2:15" x14ac:dyDescent="0.25">
      <c r="B24" s="27" t="s">
        <v>89</v>
      </c>
      <c r="C24" s="28">
        <v>5296486</v>
      </c>
      <c r="D24" s="29">
        <v>5788584</v>
      </c>
      <c r="E24" s="30">
        <v>9707.24</v>
      </c>
      <c r="G24" s="39" t="s">
        <v>21</v>
      </c>
      <c r="H24" s="40">
        <v>10576</v>
      </c>
      <c r="I24" s="40">
        <v>12884</v>
      </c>
      <c r="J24" s="30">
        <v>806.01</v>
      </c>
      <c r="L24" s="5">
        <f t="shared" si="1"/>
        <v>0</v>
      </c>
      <c r="M24" s="11">
        <f t="shared" si="0"/>
        <v>0</v>
      </c>
      <c r="N24" s="17">
        <f t="shared" si="0"/>
        <v>1</v>
      </c>
      <c r="O24" s="20" t="str">
        <f t="shared" si="2"/>
        <v/>
      </c>
    </row>
    <row r="25" spans="2:15" x14ac:dyDescent="0.25">
      <c r="B25" s="27" t="s">
        <v>90</v>
      </c>
      <c r="C25" s="28">
        <v>6349097</v>
      </c>
      <c r="D25" s="29">
        <v>6565524</v>
      </c>
      <c r="E25" s="30">
        <v>7800.06</v>
      </c>
      <c r="G25" s="39" t="s">
        <v>22</v>
      </c>
      <c r="H25" s="40">
        <v>13332</v>
      </c>
      <c r="I25" s="40">
        <v>15863</v>
      </c>
      <c r="J25" s="30">
        <v>564.01</v>
      </c>
      <c r="L25" s="5">
        <f t="shared" si="1"/>
        <v>0</v>
      </c>
      <c r="M25" s="11">
        <f t="shared" si="0"/>
        <v>0</v>
      </c>
      <c r="N25" s="17">
        <f t="shared" si="0"/>
        <v>1</v>
      </c>
      <c r="O25" s="20" t="str">
        <f t="shared" si="2"/>
        <v/>
      </c>
    </row>
    <row r="26" spans="2:15" x14ac:dyDescent="0.25">
      <c r="B26" s="27" t="s">
        <v>91</v>
      </c>
      <c r="C26" s="28">
        <v>9938444</v>
      </c>
      <c r="D26" s="29">
        <v>9877495</v>
      </c>
      <c r="E26" s="30">
        <v>56538.9</v>
      </c>
      <c r="G26" s="39" t="s">
        <v>23</v>
      </c>
      <c r="H26" s="40">
        <v>13327</v>
      </c>
      <c r="I26" s="40">
        <v>14799</v>
      </c>
      <c r="J26" s="30">
        <v>513.79</v>
      </c>
      <c r="L26" s="5">
        <f t="shared" si="1"/>
        <v>0</v>
      </c>
      <c r="M26" s="11">
        <f t="shared" si="0"/>
        <v>0</v>
      </c>
      <c r="N26" s="17">
        <f t="shared" si="0"/>
        <v>1</v>
      </c>
      <c r="O26" s="20" t="str">
        <f t="shared" si="2"/>
        <v/>
      </c>
    </row>
    <row r="27" spans="2:15" x14ac:dyDescent="0.25">
      <c r="B27" s="27" t="s">
        <v>92</v>
      </c>
      <c r="C27" s="28">
        <v>4919479</v>
      </c>
      <c r="D27" s="29">
        <v>5311147</v>
      </c>
      <c r="E27" s="30">
        <v>79626.740000000005</v>
      </c>
      <c r="G27" s="39" t="s">
        <v>24</v>
      </c>
      <c r="H27" s="40">
        <v>26938</v>
      </c>
      <c r="I27" s="40">
        <v>27731</v>
      </c>
      <c r="J27" s="30">
        <v>637.78</v>
      </c>
      <c r="L27" s="5">
        <f t="shared" si="1"/>
        <v>0</v>
      </c>
      <c r="M27" s="11">
        <f t="shared" si="0"/>
        <v>0</v>
      </c>
      <c r="N27" s="17">
        <f t="shared" si="0"/>
        <v>1</v>
      </c>
      <c r="O27" s="20" t="str">
        <f t="shared" si="2"/>
        <v/>
      </c>
    </row>
    <row r="28" spans="2:15" x14ac:dyDescent="0.25">
      <c r="B28" s="27" t="s">
        <v>93</v>
      </c>
      <c r="C28" s="28">
        <v>2844658</v>
      </c>
      <c r="D28" s="29">
        <v>2970322</v>
      </c>
      <c r="E28" s="30">
        <v>46923.27</v>
      </c>
      <c r="G28" s="39" t="s">
        <v>25</v>
      </c>
      <c r="H28" s="40">
        <v>36210</v>
      </c>
      <c r="I28" s="40">
        <v>39140</v>
      </c>
      <c r="J28" s="30">
        <v>1152.75</v>
      </c>
      <c r="L28" s="5">
        <f t="shared" si="1"/>
        <v>0</v>
      </c>
      <c r="M28" s="11">
        <f t="shared" si="0"/>
        <v>0</v>
      </c>
      <c r="N28" s="17">
        <f t="shared" si="0"/>
        <v>2</v>
      </c>
      <c r="O28" s="20" t="str">
        <f t="shared" si="2"/>
        <v>Rhode Island</v>
      </c>
    </row>
    <row r="29" spans="2:15" x14ac:dyDescent="0.25">
      <c r="B29" s="27" t="s">
        <v>94</v>
      </c>
      <c r="C29" s="28">
        <v>5595211</v>
      </c>
      <c r="D29" s="29">
        <v>5996118</v>
      </c>
      <c r="E29" s="30">
        <v>68741.52</v>
      </c>
      <c r="G29" s="39" t="s">
        <v>26</v>
      </c>
      <c r="H29" s="40">
        <v>130802</v>
      </c>
      <c r="I29" s="40">
        <v>172778</v>
      </c>
      <c r="J29" s="30">
        <v>472.54</v>
      </c>
      <c r="L29" s="5">
        <f t="shared" si="1"/>
        <v>0</v>
      </c>
      <c r="M29" s="11">
        <f t="shared" si="0"/>
        <v>0</v>
      </c>
      <c r="N29" s="17">
        <f t="shared" si="0"/>
        <v>1</v>
      </c>
      <c r="O29" s="20" t="str">
        <f t="shared" si="2"/>
        <v/>
      </c>
    </row>
    <row r="30" spans="2:15" x14ac:dyDescent="0.25">
      <c r="B30" s="27" t="s">
        <v>95</v>
      </c>
      <c r="C30" s="28">
        <v>902195</v>
      </c>
      <c r="D30" s="29">
        <v>990641</v>
      </c>
      <c r="E30" s="30">
        <v>145545.79999999999</v>
      </c>
      <c r="G30" s="39" t="s">
        <v>27</v>
      </c>
      <c r="H30" s="40">
        <v>87366</v>
      </c>
      <c r="I30" s="40">
        <v>98786</v>
      </c>
      <c r="J30" s="30">
        <v>1016.62</v>
      </c>
      <c r="L30" s="5">
        <f t="shared" si="1"/>
        <v>0</v>
      </c>
      <c r="M30" s="11">
        <f t="shared" si="0"/>
        <v>0</v>
      </c>
      <c r="N30" s="17">
        <f t="shared" si="0"/>
        <v>1</v>
      </c>
      <c r="O30" s="20" t="str">
        <f t="shared" si="2"/>
        <v/>
      </c>
    </row>
    <row r="31" spans="2:15" x14ac:dyDescent="0.25">
      <c r="B31" s="27" t="s">
        <v>96</v>
      </c>
      <c r="C31" s="28">
        <v>1711263</v>
      </c>
      <c r="D31" s="29">
        <v>1830051</v>
      </c>
      <c r="E31" s="30">
        <v>76824.17</v>
      </c>
      <c r="G31" s="39" t="s">
        <v>28</v>
      </c>
      <c r="H31" s="40">
        <v>998948</v>
      </c>
      <c r="I31" s="40">
        <v>1229226</v>
      </c>
      <c r="J31" s="30">
        <v>1020.21</v>
      </c>
      <c r="L31" s="5">
        <f t="shared" si="1"/>
        <v>8</v>
      </c>
      <c r="M31" s="11">
        <f t="shared" si="0"/>
        <v>9</v>
      </c>
      <c r="N31" s="17">
        <f t="shared" si="0"/>
        <v>1</v>
      </c>
      <c r="O31" s="20" t="str">
        <f t="shared" si="2"/>
        <v/>
      </c>
    </row>
    <row r="32" spans="2:15" x14ac:dyDescent="0.25">
      <c r="B32" s="27" t="s">
        <v>97</v>
      </c>
      <c r="C32" s="28">
        <v>1998257</v>
      </c>
      <c r="D32" s="29">
        <v>2703284</v>
      </c>
      <c r="E32" s="30">
        <v>109781.18</v>
      </c>
      <c r="G32" s="39" t="s">
        <v>29</v>
      </c>
      <c r="H32" s="40">
        <v>18564</v>
      </c>
      <c r="I32" s="40">
        <v>19927</v>
      </c>
      <c r="J32" s="30">
        <v>478.78</v>
      </c>
      <c r="L32" s="5">
        <f t="shared" si="1"/>
        <v>0</v>
      </c>
      <c r="M32" s="11">
        <f t="shared" si="0"/>
        <v>0</v>
      </c>
      <c r="N32" s="17">
        <f t="shared" si="0"/>
        <v>1</v>
      </c>
      <c r="O32" s="20" t="str">
        <f t="shared" si="2"/>
        <v/>
      </c>
    </row>
    <row r="33" spans="2:15" x14ac:dyDescent="0.25">
      <c r="B33" s="27" t="s">
        <v>98</v>
      </c>
      <c r="C33" s="28">
        <v>1235786</v>
      </c>
      <c r="D33" s="29">
        <v>1316872</v>
      </c>
      <c r="E33" s="30">
        <v>8952.65</v>
      </c>
      <c r="G33" s="39" t="s">
        <v>30</v>
      </c>
      <c r="H33" s="40">
        <v>112947</v>
      </c>
      <c r="I33" s="40">
        <v>138028</v>
      </c>
      <c r="J33" s="30">
        <v>502.87</v>
      </c>
      <c r="L33" s="5">
        <f t="shared" si="1"/>
        <v>0</v>
      </c>
      <c r="M33" s="11">
        <f t="shared" si="0"/>
        <v>0</v>
      </c>
      <c r="N33" s="17">
        <f t="shared" si="0"/>
        <v>1</v>
      </c>
      <c r="O33" s="20" t="str">
        <f t="shared" si="2"/>
        <v/>
      </c>
    </row>
    <row r="34" spans="2:15" x14ac:dyDescent="0.25">
      <c r="B34" s="27" t="s">
        <v>99</v>
      </c>
      <c r="C34" s="28">
        <v>8414350</v>
      </c>
      <c r="D34" s="29">
        <v>8803729</v>
      </c>
      <c r="E34" s="30">
        <v>7354.22</v>
      </c>
      <c r="G34" s="39" t="s">
        <v>31</v>
      </c>
      <c r="H34" s="40">
        <v>46755</v>
      </c>
      <c r="I34" s="40">
        <v>49746</v>
      </c>
      <c r="J34" s="30">
        <v>917.76</v>
      </c>
      <c r="L34" s="5">
        <f t="shared" si="1"/>
        <v>0</v>
      </c>
      <c r="M34" s="11">
        <f t="shared" si="0"/>
        <v>0</v>
      </c>
      <c r="N34" s="17">
        <f t="shared" si="0"/>
        <v>1</v>
      </c>
      <c r="O34" s="20" t="str">
        <f t="shared" si="2"/>
        <v/>
      </c>
    </row>
    <row r="35" spans="2:15" x14ac:dyDescent="0.25">
      <c r="B35" s="27" t="s">
        <v>100</v>
      </c>
      <c r="C35" s="28">
        <v>1819046</v>
      </c>
      <c r="D35" s="29">
        <v>2064756</v>
      </c>
      <c r="E35" s="30">
        <v>121298.15</v>
      </c>
      <c r="G35" s="39" t="s">
        <v>32</v>
      </c>
      <c r="H35" s="40">
        <v>12902</v>
      </c>
      <c r="I35" s="40">
        <v>14761</v>
      </c>
      <c r="J35" s="30">
        <v>598.1</v>
      </c>
      <c r="L35" s="5">
        <f t="shared" si="1"/>
        <v>0</v>
      </c>
      <c r="M35" s="11">
        <f t="shared" si="0"/>
        <v>0</v>
      </c>
      <c r="N35" s="17">
        <f t="shared" si="0"/>
        <v>1</v>
      </c>
      <c r="O35" s="20" t="str">
        <f t="shared" si="2"/>
        <v/>
      </c>
    </row>
    <row r="36" spans="2:15" x14ac:dyDescent="0.25">
      <c r="B36" s="27" t="s">
        <v>101</v>
      </c>
      <c r="C36" s="28">
        <v>18976457</v>
      </c>
      <c r="D36" s="29">
        <v>19402640</v>
      </c>
      <c r="E36" s="30">
        <v>47126.400000000001</v>
      </c>
      <c r="G36" s="39" t="s">
        <v>33</v>
      </c>
      <c r="H36" s="40">
        <v>7022</v>
      </c>
      <c r="I36" s="40">
        <v>8870</v>
      </c>
      <c r="J36" s="30">
        <v>543.41</v>
      </c>
      <c r="L36" s="5">
        <f t="shared" si="1"/>
        <v>0</v>
      </c>
      <c r="M36" s="11">
        <f t="shared" si="0"/>
        <v>0</v>
      </c>
      <c r="N36" s="17">
        <f t="shared" si="0"/>
        <v>1</v>
      </c>
      <c r="O36" s="20" t="str">
        <f t="shared" si="2"/>
        <v/>
      </c>
    </row>
    <row r="37" spans="2:15" x14ac:dyDescent="0.25">
      <c r="B37" s="27" t="s">
        <v>102</v>
      </c>
      <c r="C37" s="28">
        <v>8049313</v>
      </c>
      <c r="D37" s="29">
        <v>9558915</v>
      </c>
      <c r="E37" s="30">
        <v>48617.91</v>
      </c>
      <c r="G37" s="39" t="s">
        <v>34</v>
      </c>
      <c r="H37" s="40">
        <v>210528</v>
      </c>
      <c r="I37" s="40">
        <v>297052</v>
      </c>
      <c r="J37" s="30">
        <v>938.38</v>
      </c>
      <c r="L37" s="5">
        <f t="shared" si="1"/>
        <v>0</v>
      </c>
      <c r="M37" s="11">
        <f t="shared" si="0"/>
        <v>0</v>
      </c>
      <c r="N37" s="17">
        <f t="shared" si="0"/>
        <v>1</v>
      </c>
      <c r="O37" s="20" t="str">
        <f t="shared" si="2"/>
        <v/>
      </c>
    </row>
    <row r="38" spans="2:15" x14ac:dyDescent="0.25">
      <c r="B38" s="27" t="s">
        <v>103</v>
      </c>
      <c r="C38" s="28">
        <v>642200</v>
      </c>
      <c r="D38" s="29">
        <v>674526</v>
      </c>
      <c r="E38" s="30">
        <v>69000.800000000003</v>
      </c>
      <c r="G38" s="39" t="s">
        <v>35</v>
      </c>
      <c r="H38" s="40">
        <v>440888</v>
      </c>
      <c r="I38" s="40">
        <v>618754</v>
      </c>
      <c r="J38" s="30">
        <v>784.51</v>
      </c>
      <c r="L38" s="5">
        <f t="shared" si="1"/>
        <v>0</v>
      </c>
      <c r="M38" s="11">
        <f t="shared" si="0"/>
        <v>2</v>
      </c>
      <c r="N38" s="17">
        <f t="shared" si="0"/>
        <v>1</v>
      </c>
      <c r="O38" s="20" t="str">
        <f t="shared" si="2"/>
        <v/>
      </c>
    </row>
    <row r="39" spans="2:15" x14ac:dyDescent="0.25">
      <c r="B39" s="27" t="s">
        <v>104</v>
      </c>
      <c r="C39" s="28">
        <v>11353140</v>
      </c>
      <c r="D39" s="29">
        <v>11540983</v>
      </c>
      <c r="E39" s="30">
        <v>40860.69</v>
      </c>
      <c r="G39" s="39" t="s">
        <v>36</v>
      </c>
      <c r="H39" s="40">
        <v>239452</v>
      </c>
      <c r="I39" s="40">
        <v>275487</v>
      </c>
      <c r="J39" s="30">
        <v>666.85</v>
      </c>
      <c r="L39" s="5">
        <f t="shared" si="1"/>
        <v>0</v>
      </c>
      <c r="M39" s="11">
        <f t="shared" si="0"/>
        <v>0</v>
      </c>
      <c r="N39" s="17">
        <f t="shared" si="0"/>
        <v>1</v>
      </c>
      <c r="O39" s="20" t="str">
        <f t="shared" si="2"/>
        <v/>
      </c>
    </row>
    <row r="40" spans="2:15" x14ac:dyDescent="0.25">
      <c r="B40" s="27" t="s">
        <v>105</v>
      </c>
      <c r="C40" s="28">
        <v>3450654</v>
      </c>
      <c r="D40" s="29">
        <v>3759603</v>
      </c>
      <c r="E40" s="30">
        <v>68594.92</v>
      </c>
      <c r="G40" s="39" t="s">
        <v>37</v>
      </c>
      <c r="H40" s="40">
        <v>34450</v>
      </c>
      <c r="I40" s="40">
        <v>40801</v>
      </c>
      <c r="J40" s="30">
        <v>1118.21</v>
      </c>
      <c r="L40" s="5">
        <f t="shared" si="1"/>
        <v>0</v>
      </c>
      <c r="M40" s="11">
        <f t="shared" si="0"/>
        <v>0</v>
      </c>
      <c r="N40" s="17">
        <f t="shared" si="0"/>
        <v>2</v>
      </c>
      <c r="O40" s="20" t="str">
        <f t="shared" si="2"/>
        <v>Rhode Island</v>
      </c>
    </row>
    <row r="41" spans="2:15" x14ac:dyDescent="0.25">
      <c r="B41" s="27" t="s">
        <v>106</v>
      </c>
      <c r="C41" s="28">
        <v>3421399</v>
      </c>
      <c r="D41" s="29">
        <v>3838048</v>
      </c>
      <c r="E41" s="30">
        <v>95988.01</v>
      </c>
      <c r="G41" s="39" t="s">
        <v>38</v>
      </c>
      <c r="H41" s="40">
        <v>7021</v>
      </c>
      <c r="I41" s="40">
        <v>8365</v>
      </c>
      <c r="J41" s="30">
        <v>835.56</v>
      </c>
      <c r="L41" s="5">
        <f t="shared" si="1"/>
        <v>0</v>
      </c>
      <c r="M41" s="11">
        <f t="shared" si="0"/>
        <v>0</v>
      </c>
      <c r="N41" s="17">
        <f t="shared" si="0"/>
        <v>1</v>
      </c>
      <c r="O41" s="20" t="str">
        <f t="shared" si="2"/>
        <v/>
      </c>
    </row>
    <row r="42" spans="2:15" x14ac:dyDescent="0.25">
      <c r="B42" s="27" t="s">
        <v>107</v>
      </c>
      <c r="C42" s="28">
        <v>12281054</v>
      </c>
      <c r="D42" s="29">
        <v>12712343</v>
      </c>
      <c r="E42" s="30">
        <v>44742.7</v>
      </c>
      <c r="G42" s="39" t="s">
        <v>39</v>
      </c>
      <c r="H42" s="40">
        <v>18733</v>
      </c>
      <c r="I42" s="40">
        <v>19224</v>
      </c>
      <c r="J42" s="30">
        <v>695.95</v>
      </c>
      <c r="L42" s="5">
        <f t="shared" si="1"/>
        <v>0</v>
      </c>
      <c r="M42" s="11">
        <f t="shared" si="0"/>
        <v>0</v>
      </c>
      <c r="N42" s="17">
        <f t="shared" si="0"/>
        <v>1</v>
      </c>
      <c r="O42" s="20" t="str">
        <f t="shared" si="2"/>
        <v/>
      </c>
    </row>
    <row r="43" spans="2:15" x14ac:dyDescent="0.25">
      <c r="B43" s="27" t="s">
        <v>108</v>
      </c>
      <c r="C43" s="28">
        <v>1048319</v>
      </c>
      <c r="D43" s="29">
        <v>1053337</v>
      </c>
      <c r="E43" s="30">
        <v>1033.81</v>
      </c>
      <c r="G43" s="39" t="s">
        <v>40</v>
      </c>
      <c r="H43" s="40">
        <v>264002</v>
      </c>
      <c r="I43" s="40">
        <v>322833</v>
      </c>
      <c r="J43" s="30">
        <v>742.93</v>
      </c>
      <c r="L43" s="5">
        <f t="shared" si="1"/>
        <v>0</v>
      </c>
      <c r="M43" s="11">
        <f t="shared" si="0"/>
        <v>0</v>
      </c>
      <c r="N43" s="17">
        <f t="shared" si="0"/>
        <v>1</v>
      </c>
      <c r="O43" s="20" t="str">
        <f t="shared" si="2"/>
        <v/>
      </c>
    </row>
    <row r="44" spans="2:15" x14ac:dyDescent="0.25">
      <c r="B44" s="27" t="s">
        <v>109</v>
      </c>
      <c r="C44" s="28">
        <v>4012012</v>
      </c>
      <c r="D44" s="29">
        <v>4635943</v>
      </c>
      <c r="E44" s="30">
        <v>30060.7</v>
      </c>
      <c r="G44" s="39" t="s">
        <v>41</v>
      </c>
      <c r="H44" s="40">
        <v>258916</v>
      </c>
      <c r="I44" s="40">
        <v>331298</v>
      </c>
      <c r="J44" s="30">
        <v>1584.55</v>
      </c>
      <c r="L44" s="5">
        <f t="shared" si="1"/>
        <v>0</v>
      </c>
      <c r="M44" s="11">
        <f t="shared" si="0"/>
        <v>0</v>
      </c>
      <c r="N44" s="17">
        <f t="shared" si="0"/>
        <v>2</v>
      </c>
      <c r="O44" s="20" t="str">
        <f t="shared" si="2"/>
        <v>Delaware</v>
      </c>
    </row>
    <row r="45" spans="2:15" x14ac:dyDescent="0.25">
      <c r="B45" s="27" t="s">
        <v>110</v>
      </c>
      <c r="C45" s="28">
        <v>754844</v>
      </c>
      <c r="D45" s="29">
        <v>816325</v>
      </c>
      <c r="E45" s="30">
        <v>75811</v>
      </c>
      <c r="G45" s="39" t="s">
        <v>42</v>
      </c>
      <c r="H45" s="40">
        <v>126731</v>
      </c>
      <c r="I45" s="40">
        <v>146318</v>
      </c>
      <c r="J45" s="30">
        <v>543.46</v>
      </c>
      <c r="L45" s="5">
        <f t="shared" si="1"/>
        <v>0</v>
      </c>
      <c r="M45" s="11">
        <f t="shared" si="0"/>
        <v>0</v>
      </c>
      <c r="N45" s="17">
        <f t="shared" si="0"/>
        <v>1</v>
      </c>
      <c r="O45" s="20" t="str">
        <f t="shared" si="2"/>
        <v/>
      </c>
    </row>
    <row r="46" spans="2:15" x14ac:dyDescent="0.25">
      <c r="B46" s="27" t="s">
        <v>111</v>
      </c>
      <c r="C46" s="28">
        <v>5689283</v>
      </c>
      <c r="D46" s="29">
        <v>6356671</v>
      </c>
      <c r="E46" s="30">
        <v>41234.9</v>
      </c>
      <c r="G46" s="39" t="s">
        <v>43</v>
      </c>
      <c r="H46" s="40">
        <v>2253362</v>
      </c>
      <c r="I46" s="40">
        <v>2496435</v>
      </c>
      <c r="J46" s="30">
        <v>1897.72</v>
      </c>
      <c r="L46" s="5">
        <f t="shared" si="1"/>
        <v>18</v>
      </c>
      <c r="M46" s="11">
        <f t="shared" si="0"/>
        <v>16</v>
      </c>
      <c r="N46" s="17">
        <f t="shared" si="0"/>
        <v>2</v>
      </c>
      <c r="O46" s="20" t="str">
        <f t="shared" si="2"/>
        <v>Delaware</v>
      </c>
    </row>
    <row r="47" spans="2:15" x14ac:dyDescent="0.25">
      <c r="B47" s="27" t="s">
        <v>112</v>
      </c>
      <c r="C47" s="28">
        <v>20851820</v>
      </c>
      <c r="D47" s="29">
        <v>25244310</v>
      </c>
      <c r="E47" s="30">
        <v>261231.71</v>
      </c>
      <c r="G47" s="39" t="s">
        <v>44</v>
      </c>
      <c r="H47" s="40">
        <v>79589</v>
      </c>
      <c r="I47" s="40">
        <v>73090</v>
      </c>
      <c r="J47" s="30">
        <v>983.28</v>
      </c>
      <c r="L47" s="5">
        <f t="shared" si="1"/>
        <v>0</v>
      </c>
      <c r="M47" s="11">
        <f t="shared" si="0"/>
        <v>0</v>
      </c>
      <c r="N47" s="17">
        <f t="shared" si="0"/>
        <v>1</v>
      </c>
      <c r="O47" s="20" t="str">
        <f t="shared" si="2"/>
        <v/>
      </c>
    </row>
    <row r="48" spans="2:15" x14ac:dyDescent="0.25">
      <c r="B48" s="27" t="s">
        <v>113</v>
      </c>
      <c r="C48" s="28">
        <v>2233169</v>
      </c>
      <c r="D48" s="29">
        <v>2775326</v>
      </c>
      <c r="E48" s="30">
        <v>82169.62</v>
      </c>
      <c r="G48" s="39" t="s">
        <v>45</v>
      </c>
      <c r="H48" s="40">
        <v>57663</v>
      </c>
      <c r="I48" s="40">
        <v>73314</v>
      </c>
      <c r="J48" s="30">
        <v>648.64</v>
      </c>
      <c r="L48" s="5">
        <f t="shared" si="1"/>
        <v>0</v>
      </c>
      <c r="M48" s="11">
        <f t="shared" si="0"/>
        <v>0</v>
      </c>
      <c r="N48" s="17">
        <f t="shared" si="0"/>
        <v>1</v>
      </c>
      <c r="O48" s="20" t="str">
        <f t="shared" si="2"/>
        <v/>
      </c>
    </row>
    <row r="49" spans="2:15" x14ac:dyDescent="0.25">
      <c r="B49" s="27" t="s">
        <v>114</v>
      </c>
      <c r="C49" s="28">
        <v>608827</v>
      </c>
      <c r="D49" s="29">
        <v>625982</v>
      </c>
      <c r="E49" s="30">
        <v>9216.66</v>
      </c>
      <c r="G49" s="39" t="s">
        <v>46</v>
      </c>
      <c r="H49" s="40">
        <v>170498</v>
      </c>
      <c r="I49" s="40">
        <v>180822</v>
      </c>
      <c r="J49" s="30">
        <v>930.25</v>
      </c>
      <c r="L49" s="5">
        <f t="shared" si="1"/>
        <v>0</v>
      </c>
      <c r="M49" s="11">
        <f t="shared" si="0"/>
        <v>0</v>
      </c>
      <c r="N49" s="17">
        <f t="shared" si="0"/>
        <v>1</v>
      </c>
      <c r="O49" s="20" t="str">
        <f t="shared" si="2"/>
        <v/>
      </c>
    </row>
    <row r="50" spans="2:15" x14ac:dyDescent="0.25">
      <c r="B50" s="27" t="s">
        <v>115</v>
      </c>
      <c r="C50" s="28">
        <v>7078515</v>
      </c>
      <c r="D50" s="29">
        <v>8025773</v>
      </c>
      <c r="E50" s="30">
        <v>39490.089999999997</v>
      </c>
      <c r="G50" s="39" t="s">
        <v>47</v>
      </c>
      <c r="H50" s="40">
        <v>35910</v>
      </c>
      <c r="I50" s="40">
        <v>39996</v>
      </c>
      <c r="J50" s="30">
        <v>768.91</v>
      </c>
      <c r="L50" s="5">
        <f t="shared" si="1"/>
        <v>0</v>
      </c>
      <c r="M50" s="11">
        <f t="shared" si="0"/>
        <v>0</v>
      </c>
      <c r="N50" s="17">
        <f t="shared" si="0"/>
        <v>1</v>
      </c>
      <c r="O50" s="20" t="str">
        <f t="shared" si="2"/>
        <v/>
      </c>
    </row>
    <row r="51" spans="2:15" x14ac:dyDescent="0.25">
      <c r="B51" s="27" t="s">
        <v>67</v>
      </c>
      <c r="C51" s="28">
        <v>5894121</v>
      </c>
      <c r="D51" s="29">
        <v>6743226</v>
      </c>
      <c r="E51" s="30">
        <v>66455.520000000004</v>
      </c>
      <c r="G51" s="39" t="s">
        <v>48</v>
      </c>
      <c r="H51" s="40">
        <v>896344</v>
      </c>
      <c r="I51" s="40">
        <v>1145956</v>
      </c>
      <c r="J51" s="30">
        <v>903.43</v>
      </c>
      <c r="L51" s="5">
        <f t="shared" si="1"/>
        <v>7</v>
      </c>
      <c r="M51" s="11">
        <f t="shared" si="0"/>
        <v>9</v>
      </c>
      <c r="N51" s="17">
        <f t="shared" si="0"/>
        <v>1</v>
      </c>
      <c r="O51" s="20" t="str">
        <f t="shared" si="2"/>
        <v/>
      </c>
    </row>
    <row r="52" spans="2:15" x14ac:dyDescent="0.25">
      <c r="B52" s="27" t="s">
        <v>116</v>
      </c>
      <c r="C52" s="28">
        <v>1808344</v>
      </c>
      <c r="D52" s="29">
        <v>1854230</v>
      </c>
      <c r="E52" s="30">
        <v>24038.21</v>
      </c>
      <c r="G52" s="39" t="s">
        <v>49</v>
      </c>
      <c r="H52" s="40">
        <v>172493</v>
      </c>
      <c r="I52" s="40">
        <v>268685</v>
      </c>
      <c r="J52" s="30">
        <v>1327.45</v>
      </c>
      <c r="L52" s="5">
        <f t="shared" si="1"/>
        <v>0</v>
      </c>
      <c r="M52" s="11">
        <f t="shared" si="0"/>
        <v>0</v>
      </c>
      <c r="N52" s="17">
        <f t="shared" si="0"/>
        <v>2</v>
      </c>
      <c r="O52" s="20" t="str">
        <f t="shared" si="2"/>
        <v>Rhode Island</v>
      </c>
    </row>
    <row r="53" spans="2:15" x14ac:dyDescent="0.25">
      <c r="B53" s="27" t="s">
        <v>117</v>
      </c>
      <c r="C53" s="28">
        <v>5363675</v>
      </c>
      <c r="D53" s="29">
        <v>5690263</v>
      </c>
      <c r="E53" s="30">
        <v>54157.8</v>
      </c>
      <c r="G53" s="39" t="s">
        <v>50</v>
      </c>
      <c r="H53" s="40">
        <v>1131184</v>
      </c>
      <c r="I53" s="40">
        <v>1320134</v>
      </c>
      <c r="J53" s="30">
        <v>1969.76</v>
      </c>
      <c r="L53" s="5">
        <f t="shared" si="1"/>
        <v>9</v>
      </c>
      <c r="M53" s="11">
        <f t="shared" si="0"/>
        <v>10</v>
      </c>
      <c r="N53" s="17">
        <f t="shared" si="0"/>
        <v>3</v>
      </c>
      <c r="O53" s="20" t="str">
        <f t="shared" si="2"/>
        <v>Delaware</v>
      </c>
    </row>
    <row r="54" spans="2:15" ht="15.75" thickBot="1" x14ac:dyDescent="0.3">
      <c r="B54" s="48" t="s">
        <v>118</v>
      </c>
      <c r="C54" s="49">
        <v>493782</v>
      </c>
      <c r="D54" s="50">
        <v>564513</v>
      </c>
      <c r="E54" s="51">
        <v>97093.14</v>
      </c>
      <c r="G54" s="39" t="s">
        <v>51</v>
      </c>
      <c r="H54" s="40">
        <v>344765</v>
      </c>
      <c r="I54" s="40">
        <v>464697</v>
      </c>
      <c r="J54" s="30">
        <v>746.89</v>
      </c>
      <c r="L54" s="5">
        <f t="shared" si="1"/>
        <v>0</v>
      </c>
      <c r="M54" s="11">
        <f t="shared" si="0"/>
        <v>0</v>
      </c>
      <c r="N54" s="17">
        <f t="shared" si="0"/>
        <v>1</v>
      </c>
      <c r="O54" s="20" t="str">
        <f t="shared" si="2"/>
        <v/>
      </c>
    </row>
    <row r="55" spans="2:15" ht="16.5" thickTop="1" thickBot="1" x14ac:dyDescent="0.3">
      <c r="B55" s="43" t="s">
        <v>119</v>
      </c>
      <c r="C55" s="44"/>
      <c r="D55" s="45">
        <f t="shared" ref="D55:E55" si="3">SUM(D4:D54)</f>
        <v>309348193</v>
      </c>
      <c r="E55" s="46">
        <f t="shared" si="3"/>
        <v>3531905.4399999995</v>
      </c>
      <c r="G55" s="39" t="s">
        <v>52</v>
      </c>
      <c r="H55" s="40">
        <v>921482</v>
      </c>
      <c r="I55" s="40">
        <v>916542</v>
      </c>
      <c r="J55" s="30">
        <v>273.8</v>
      </c>
      <c r="L55" s="5">
        <f t="shared" si="1"/>
        <v>8</v>
      </c>
      <c r="M55" s="11">
        <f t="shared" si="0"/>
        <v>7</v>
      </c>
      <c r="N55" s="17">
        <f t="shared" si="0"/>
        <v>1</v>
      </c>
      <c r="O55" s="20" t="str">
        <f t="shared" si="2"/>
        <v/>
      </c>
    </row>
    <row r="56" spans="2:15" x14ac:dyDescent="0.25">
      <c r="G56" s="39" t="s">
        <v>53</v>
      </c>
      <c r="H56" s="40">
        <v>483924</v>
      </c>
      <c r="I56" s="40">
        <v>602095</v>
      </c>
      <c r="J56" s="30">
        <v>1797.84</v>
      </c>
      <c r="L56" s="5">
        <f t="shared" si="1"/>
        <v>0</v>
      </c>
      <c r="M56" s="11">
        <f t="shared" si="0"/>
        <v>1</v>
      </c>
      <c r="N56" s="17">
        <f t="shared" si="0"/>
        <v>2</v>
      </c>
      <c r="O56" s="20" t="str">
        <f t="shared" si="2"/>
        <v>Delaware</v>
      </c>
    </row>
    <row r="57" spans="2:15" x14ac:dyDescent="0.25">
      <c r="G57" s="39" t="s">
        <v>54</v>
      </c>
      <c r="H57" s="40">
        <v>70423</v>
      </c>
      <c r="I57" s="40">
        <v>74364</v>
      </c>
      <c r="J57" s="30">
        <v>727.62</v>
      </c>
      <c r="L57" s="5">
        <f t="shared" si="1"/>
        <v>0</v>
      </c>
      <c r="M57" s="11">
        <f t="shared" si="0"/>
        <v>0</v>
      </c>
      <c r="N57" s="17">
        <f t="shared" si="0"/>
        <v>1</v>
      </c>
      <c r="O57" s="20" t="str">
        <f t="shared" si="2"/>
        <v/>
      </c>
    </row>
    <row r="58" spans="2:15" x14ac:dyDescent="0.25">
      <c r="G58" s="39" t="s">
        <v>55</v>
      </c>
      <c r="H58" s="40">
        <v>123135</v>
      </c>
      <c r="I58" s="40">
        <v>190039</v>
      </c>
      <c r="J58" s="30">
        <v>600.66</v>
      </c>
      <c r="L58" s="5">
        <f t="shared" si="1"/>
        <v>0</v>
      </c>
      <c r="M58" s="11">
        <f t="shared" si="0"/>
        <v>0</v>
      </c>
      <c r="N58" s="17">
        <f t="shared" si="0"/>
        <v>1</v>
      </c>
      <c r="O58" s="20" t="str">
        <f t="shared" si="2"/>
        <v/>
      </c>
    </row>
    <row r="59" spans="2:15" x14ac:dyDescent="0.25">
      <c r="G59" s="39" t="s">
        <v>56</v>
      </c>
      <c r="H59" s="40">
        <v>192695</v>
      </c>
      <c r="I59" s="40">
        <v>277789</v>
      </c>
      <c r="J59" s="30">
        <v>571.92999999999995</v>
      </c>
      <c r="L59" s="5">
        <f t="shared" si="1"/>
        <v>0</v>
      </c>
      <c r="M59" s="11">
        <f t="shared" si="0"/>
        <v>0</v>
      </c>
      <c r="N59" s="17">
        <f t="shared" si="0"/>
        <v>1</v>
      </c>
      <c r="O59" s="20" t="str">
        <f t="shared" si="2"/>
        <v/>
      </c>
    </row>
    <row r="60" spans="2:15" x14ac:dyDescent="0.25">
      <c r="G60" s="39" t="s">
        <v>57</v>
      </c>
      <c r="H60" s="40">
        <v>117743</v>
      </c>
      <c r="I60" s="40">
        <v>151372</v>
      </c>
      <c r="J60" s="30">
        <v>1011.61</v>
      </c>
      <c r="L60" s="5">
        <f t="shared" si="1"/>
        <v>0</v>
      </c>
      <c r="M60" s="11">
        <f t="shared" si="0"/>
        <v>0</v>
      </c>
      <c r="N60" s="17">
        <f t="shared" si="0"/>
        <v>1</v>
      </c>
      <c r="O60" s="20" t="str">
        <f t="shared" si="2"/>
        <v/>
      </c>
    </row>
    <row r="61" spans="2:15" x14ac:dyDescent="0.25">
      <c r="G61" s="39" t="s">
        <v>58</v>
      </c>
      <c r="H61" s="40">
        <v>325957</v>
      </c>
      <c r="I61" s="40">
        <v>379448</v>
      </c>
      <c r="J61" s="30">
        <v>555.87</v>
      </c>
      <c r="L61" s="5">
        <f t="shared" si="1"/>
        <v>0</v>
      </c>
      <c r="M61" s="11">
        <f t="shared" si="0"/>
        <v>0</v>
      </c>
      <c r="N61" s="17">
        <f t="shared" si="0"/>
        <v>1</v>
      </c>
      <c r="O61" s="20" t="str">
        <f t="shared" si="2"/>
        <v/>
      </c>
    </row>
    <row r="62" spans="2:15" x14ac:dyDescent="0.25">
      <c r="G62" s="39" t="s">
        <v>59</v>
      </c>
      <c r="H62" s="40">
        <v>365196</v>
      </c>
      <c r="I62" s="40">
        <v>422718</v>
      </c>
      <c r="J62" s="30">
        <v>309.22000000000003</v>
      </c>
      <c r="L62" s="5">
        <f t="shared" si="1"/>
        <v>0</v>
      </c>
      <c r="M62" s="11">
        <f t="shared" si="0"/>
        <v>0</v>
      </c>
      <c r="N62" s="17">
        <f t="shared" si="0"/>
        <v>1</v>
      </c>
      <c r="O62" s="20" t="str">
        <f t="shared" si="2"/>
        <v/>
      </c>
    </row>
    <row r="63" spans="2:15" x14ac:dyDescent="0.25">
      <c r="G63" s="39" t="s">
        <v>60</v>
      </c>
      <c r="H63" s="40">
        <v>53345</v>
      </c>
      <c r="I63" s="40">
        <v>93420</v>
      </c>
      <c r="J63" s="30">
        <v>546.92999999999995</v>
      </c>
      <c r="L63" s="5">
        <f t="shared" si="1"/>
        <v>0</v>
      </c>
      <c r="M63" s="11">
        <f t="shared" si="0"/>
        <v>0</v>
      </c>
      <c r="N63" s="17">
        <f t="shared" si="0"/>
        <v>1</v>
      </c>
      <c r="O63" s="20" t="str">
        <f t="shared" si="2"/>
        <v/>
      </c>
    </row>
    <row r="64" spans="2:15" x14ac:dyDescent="0.25">
      <c r="G64" s="39" t="s">
        <v>61</v>
      </c>
      <c r="H64" s="40">
        <v>34844</v>
      </c>
      <c r="I64" s="40">
        <v>41551</v>
      </c>
      <c r="J64" s="30">
        <v>688.55</v>
      </c>
      <c r="L64" s="5">
        <f t="shared" si="1"/>
        <v>0</v>
      </c>
      <c r="M64" s="11">
        <f t="shared" si="0"/>
        <v>0</v>
      </c>
      <c r="N64" s="17">
        <f t="shared" si="0"/>
        <v>1</v>
      </c>
      <c r="O64" s="20" t="str">
        <f t="shared" si="2"/>
        <v/>
      </c>
    </row>
    <row r="65" spans="6:15" x14ac:dyDescent="0.25">
      <c r="G65" s="39" t="s">
        <v>62</v>
      </c>
      <c r="H65" s="40">
        <v>19256</v>
      </c>
      <c r="I65" s="40">
        <v>22570</v>
      </c>
      <c r="J65" s="30">
        <v>1043.31</v>
      </c>
      <c r="L65" s="5">
        <f t="shared" si="1"/>
        <v>0</v>
      </c>
      <c r="M65" s="11">
        <f t="shared" si="0"/>
        <v>0</v>
      </c>
      <c r="N65" s="17">
        <f t="shared" si="0"/>
        <v>2</v>
      </c>
      <c r="O65" s="20" t="str">
        <f t="shared" si="2"/>
        <v>Rhode Island</v>
      </c>
    </row>
    <row r="66" spans="6:15" x14ac:dyDescent="0.25">
      <c r="G66" s="39" t="s">
        <v>63</v>
      </c>
      <c r="H66" s="40">
        <v>13442</v>
      </c>
      <c r="I66" s="40">
        <v>15535</v>
      </c>
      <c r="J66" s="30">
        <v>243.56</v>
      </c>
      <c r="L66" s="5">
        <f t="shared" si="1"/>
        <v>0</v>
      </c>
      <c r="M66" s="11">
        <f t="shared" si="0"/>
        <v>0</v>
      </c>
      <c r="N66" s="17">
        <f t="shared" si="0"/>
        <v>1</v>
      </c>
      <c r="O66" s="20" t="str">
        <f t="shared" si="2"/>
        <v/>
      </c>
    </row>
    <row r="67" spans="6:15" x14ac:dyDescent="0.25">
      <c r="G67" s="39" t="s">
        <v>64</v>
      </c>
      <c r="H67" s="40">
        <v>443343</v>
      </c>
      <c r="I67" s="40">
        <v>494593</v>
      </c>
      <c r="J67" s="30">
        <v>1101.03</v>
      </c>
      <c r="L67" s="5">
        <f t="shared" si="1"/>
        <v>0</v>
      </c>
      <c r="M67" s="11">
        <f t="shared" si="0"/>
        <v>0</v>
      </c>
      <c r="N67" s="17">
        <f t="shared" si="0"/>
        <v>2</v>
      </c>
      <c r="O67" s="20" t="str">
        <f t="shared" si="2"/>
        <v>Rhode Island</v>
      </c>
    </row>
    <row r="68" spans="6:15" x14ac:dyDescent="0.25">
      <c r="G68" s="39" t="s">
        <v>65</v>
      </c>
      <c r="H68" s="40">
        <v>22863</v>
      </c>
      <c r="I68" s="40">
        <v>30776</v>
      </c>
      <c r="J68" s="30">
        <v>606.41999999999996</v>
      </c>
      <c r="L68" s="5">
        <f t="shared" si="1"/>
        <v>0</v>
      </c>
      <c r="M68" s="11">
        <f t="shared" si="1"/>
        <v>0</v>
      </c>
      <c r="N68" s="17">
        <f t="shared" si="1"/>
        <v>1</v>
      </c>
      <c r="O68" s="20" t="str">
        <f t="shared" si="2"/>
        <v/>
      </c>
    </row>
    <row r="69" spans="6:15" x14ac:dyDescent="0.25">
      <c r="G69" s="39" t="s">
        <v>66</v>
      </c>
      <c r="H69" s="40">
        <v>40601</v>
      </c>
      <c r="I69" s="40">
        <v>55043</v>
      </c>
      <c r="J69" s="30">
        <v>1037.6300000000001</v>
      </c>
      <c r="L69" s="5">
        <f t="shared" ref="L69:N70" si="4">COUNTIF(C$4:C$54,"&lt;"&amp;H69)</f>
        <v>0</v>
      </c>
      <c r="M69" s="11">
        <f t="shared" si="4"/>
        <v>0</v>
      </c>
      <c r="N69" s="17">
        <f t="shared" si="4"/>
        <v>2</v>
      </c>
      <c r="O69" s="20" t="str">
        <f t="shared" ref="O69:O70" si="5">IF(N69&lt;=1,"",INDEX(B$4:B$54,MATCH(TRUE,INDEX(ABS(E$4:E$54-J69)=MIN(INDEX(ABS(E$4:E$54-J69),,)),,),0)))</f>
        <v>Rhode Island</v>
      </c>
    </row>
    <row r="70" spans="6:15" ht="15.75" thickBot="1" x14ac:dyDescent="0.3">
      <c r="G70" s="52" t="s">
        <v>67</v>
      </c>
      <c r="H70" s="53">
        <v>20973</v>
      </c>
      <c r="I70" s="53">
        <v>24896</v>
      </c>
      <c r="J70" s="51">
        <v>582.79999999999995</v>
      </c>
      <c r="L70" s="5">
        <f t="shared" si="4"/>
        <v>0</v>
      </c>
      <c r="M70" s="11">
        <f t="shared" si="4"/>
        <v>0</v>
      </c>
      <c r="N70" s="18">
        <f t="shared" si="4"/>
        <v>1</v>
      </c>
      <c r="O70" s="21" t="str">
        <f t="shared" si="5"/>
        <v/>
      </c>
    </row>
    <row r="71" spans="6:15" ht="16.5" thickTop="1" thickBot="1" x14ac:dyDescent="0.3">
      <c r="G71" s="47" t="s">
        <v>68</v>
      </c>
      <c r="H71" s="45">
        <f t="shared" ref="H71:J71" si="6">SUM(H4:H70)</f>
        <v>15982378</v>
      </c>
      <c r="I71" s="45">
        <f t="shared" si="6"/>
        <v>18801310</v>
      </c>
      <c r="J71" s="46">
        <f t="shared" si="6"/>
        <v>53624.779999999992</v>
      </c>
      <c r="L71" s="6">
        <f>COUNTIF(L4:L70,"&gt;0")</f>
        <v>7</v>
      </c>
      <c r="M71" s="7">
        <f t="shared" ref="M71" si="7">COUNTIF(M4:M70,"&gt;0")</f>
        <v>9</v>
      </c>
      <c r="N71" s="12"/>
      <c r="O71" s="13"/>
    </row>
    <row r="72" spans="6:15" x14ac:dyDescent="0.25">
      <c r="F72" s="13"/>
      <c r="G72" s="8"/>
      <c r="H72" s="8"/>
      <c r="L72" s="8"/>
    </row>
    <row r="73" spans="6:15" x14ac:dyDescent="0.25">
      <c r="G73" s="8"/>
      <c r="H73" s="8"/>
      <c r="L73" s="8"/>
    </row>
  </sheetData>
  <mergeCells count="13">
    <mergeCell ref="Q2:S3"/>
    <mergeCell ref="I2:I3"/>
    <mergeCell ref="J2:J3"/>
    <mergeCell ref="L2:L3"/>
    <mergeCell ref="M2:M3"/>
    <mergeCell ref="N2:N3"/>
    <mergeCell ref="O2:O3"/>
    <mergeCell ref="B2:B3"/>
    <mergeCell ref="C2:C3"/>
    <mergeCell ref="D2:D3"/>
    <mergeCell ref="E2:E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Populations</vt:lpstr>
      <vt:lpstr>Land Mass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dcterms:created xsi:type="dcterms:W3CDTF">2017-09-14T16:52:36Z</dcterms:created>
  <dcterms:modified xsi:type="dcterms:W3CDTF">2017-09-14T21:28:54Z</dcterms:modified>
</cp:coreProperties>
</file>